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2120" windowHeight="4530" tabRatio="866" firstSheet="1" activeTab="1"/>
  </bookViews>
  <sheets>
    <sheet name="Feuille_Renseignements" sheetId="1" r:id="rId1"/>
    <sheet name="Découvrir le monde" sheetId="2" r:id="rId2"/>
    <sheet name="Activités graphiques, Ecriture" sheetId="3" r:id="rId3"/>
    <sheet name="Monde de l'écrit" sheetId="4" r:id="rId4"/>
    <sheet name="Langage" sheetId="5" r:id="rId5"/>
    <sheet name="Langage (2)" sheetId="6" r:id="rId6"/>
    <sheet name="Lexique" sheetId="7" r:id="rId7"/>
    <sheet name="Phonologie" sheetId="8" r:id="rId8"/>
    <sheet name="Feuille_Vierge" sheetId="9" state="hidden" r:id="rId9"/>
    <sheet name="feuille de calcul" sheetId="10" state="hidden" r:id="rId10"/>
  </sheets>
  <definedNames>
    <definedName name="_xlnm.Print_Area" localSheetId="2">'Activités graphiques, Ecriture'!$A$1:$AN$39</definedName>
    <definedName name="_xlnm.Print_Area" localSheetId="1">'Découvrir le monde'!$A$2:$AR$36</definedName>
    <definedName name="_xlnm.Print_Area" localSheetId="4">'Langage'!$A$1:$AL$36</definedName>
    <definedName name="_xlnm.Print_Area" localSheetId="5">'Langage (2)'!$A$1:$AH$39</definedName>
    <definedName name="_xlnm.Print_Area" localSheetId="6">'Lexique'!$A$1:$AH$39</definedName>
    <definedName name="_xlnm.Print_Area" localSheetId="3">'Monde de l''écrit'!$A$1:$AN$39</definedName>
    <definedName name="_xlnm.Print_Area" localSheetId="7">'Phonologie'!$A$1:$AK$36</definedName>
  </definedNames>
  <calcPr fullCalcOnLoad="1"/>
</workbook>
</file>

<file path=xl/sharedStrings.xml><?xml version="1.0" encoding="utf-8"?>
<sst xmlns="http://schemas.openxmlformats.org/spreadsheetml/2006/main" count="777" uniqueCount="361">
  <si>
    <t>Mémoriser et partager son attention</t>
  </si>
  <si>
    <t>SR</t>
  </si>
  <si>
    <t>Maîtriser quelques notions d’espace</t>
  </si>
  <si>
    <t>Dextérité à la recopie des signes</t>
  </si>
  <si>
    <t>A</t>
  </si>
  <si>
    <t>Attention à deux sources d’informations distinctes</t>
  </si>
  <si>
    <t>B</t>
  </si>
  <si>
    <t>C</t>
  </si>
  <si>
    <t>Compter le nombre de cases cochées correspondant à l’histoire entendue</t>
  </si>
  <si>
    <t>D</t>
  </si>
  <si>
    <t>E</t>
  </si>
  <si>
    <t>F</t>
  </si>
  <si>
    <t>G</t>
  </si>
  <si>
    <t>H</t>
  </si>
  <si>
    <t>I</t>
  </si>
  <si>
    <t>En début de</t>
  </si>
  <si>
    <t>Gauche</t>
  </si>
  <si>
    <t>Droite</t>
  </si>
  <si>
    <t>En haut à gauche</t>
  </si>
  <si>
    <t>En bas à droite</t>
  </si>
  <si>
    <t>Quadrillage</t>
  </si>
  <si>
    <t>Énoncé spontané d'une suite de nombres</t>
  </si>
  <si>
    <t>Compter à partir de 5</t>
  </si>
  <si>
    <t>Compter à partir de 9</t>
  </si>
  <si>
    <t>Compter de 4 à 9</t>
  </si>
  <si>
    <t>Compter de 5 à 12</t>
  </si>
  <si>
    <t>Connaître la suite numérique verbale</t>
  </si>
  <si>
    <t>DÉCOUVRIR LE MONDE</t>
  </si>
  <si>
    <t>COMPETENCES TRANSVERSALES</t>
  </si>
  <si>
    <t>Comparer des collections - Compléter des collections</t>
  </si>
  <si>
    <t>Moins de 5 carrés</t>
  </si>
  <si>
    <t>Plus de 3 triangles</t>
  </si>
  <si>
    <t>5 croix</t>
  </si>
  <si>
    <t>Résoudre des problèmes numériques simples</t>
  </si>
  <si>
    <t>Les voitures dans le parking (5+2)</t>
  </si>
  <si>
    <t>Les morceaux de fromage  (6-4)</t>
  </si>
  <si>
    <t>Les images (5&gt;3 et 5+3)</t>
  </si>
  <si>
    <t>Maîtriser quelques notions de temps</t>
  </si>
  <si>
    <t>Avant</t>
  </si>
  <si>
    <t>Commence</t>
  </si>
  <si>
    <t>Après</t>
  </si>
  <si>
    <t>Fini</t>
  </si>
  <si>
    <t>En train de</t>
  </si>
  <si>
    <t>Histoire à compléter</t>
  </si>
  <si>
    <t>Fin</t>
  </si>
  <si>
    <t>Devant</t>
  </si>
  <si>
    <t>Entre</t>
  </si>
  <si>
    <t>Au-dessous</t>
  </si>
  <si>
    <t>Nom des fichiers :</t>
  </si>
  <si>
    <t>Dates de passation:</t>
  </si>
  <si>
    <t>Compétences évaluées:</t>
  </si>
  <si>
    <t>Items</t>
  </si>
  <si>
    <t>Produire un tracé continu non aléatoire dans un espace donné</t>
  </si>
  <si>
    <t>ACTIVITES GRAPHIQUES</t>
  </si>
  <si>
    <t>Premier contour du rond</t>
  </si>
  <si>
    <t>Deuxième contour du rond</t>
  </si>
  <si>
    <t>Troisième et quatrième contours du rond</t>
  </si>
  <si>
    <t>J</t>
  </si>
  <si>
    <t>K</t>
  </si>
  <si>
    <t>L</t>
  </si>
  <si>
    <t>M</t>
  </si>
  <si>
    <t>N</t>
  </si>
  <si>
    <t>O</t>
  </si>
  <si>
    <t>Premier contour du rectangle</t>
  </si>
  <si>
    <t>Deuxième contour du rectangle</t>
  </si>
  <si>
    <t>Troisième et quatrième contours du rectangle</t>
  </si>
  <si>
    <t>Premier contour de la fleur</t>
  </si>
  <si>
    <t>Deuxième contour de la fleur</t>
  </si>
  <si>
    <t>Troisième et quatrième contours de la fleur</t>
  </si>
  <si>
    <t>Premier contour de l'étoile</t>
  </si>
  <si>
    <t>Deuxième contour de l'étoile</t>
  </si>
  <si>
    <t>Troisième et quatrième contours de l'étoile</t>
  </si>
  <si>
    <t>Premier contour du triangle</t>
  </si>
  <si>
    <t>Deuxième contour du triangle</t>
  </si>
  <si>
    <t>Troisième et quatrième contours du triangle</t>
  </si>
  <si>
    <t>Maîtriser un sens de rotation et l'inverser</t>
  </si>
  <si>
    <t>maîtriser un sens de rotation</t>
  </si>
  <si>
    <t>l'inverser</t>
  </si>
  <si>
    <t>enchaîner deux sens de rotation</t>
  </si>
  <si>
    <t>1er contour</t>
  </si>
  <si>
    <t>2ème contour</t>
  </si>
  <si>
    <t>3ème contour</t>
  </si>
  <si>
    <t>Maîtriser l’écriture cursive</t>
  </si>
  <si>
    <t>Train, Avion, Ballon</t>
  </si>
  <si>
    <t>Les enfants jouent dans la cour</t>
  </si>
  <si>
    <t>Le bébé pleure</t>
  </si>
  <si>
    <t>ÉCRITURE</t>
  </si>
  <si>
    <t>Reproduire des lettres en capitales d’imprimerie
écrire son prénom en capitales et en cursive</t>
  </si>
  <si>
    <t>tenue du crayon</t>
  </si>
  <si>
    <t>sens de rotation des cursives</t>
  </si>
  <si>
    <t>trajectoire des capitales</t>
  </si>
  <si>
    <t>connexion des lettres</t>
  </si>
  <si>
    <t>« P »</t>
  </si>
  <si>
    <t>A, U, N, M, J (capitales)</t>
  </si>
  <si>
    <t>A, U, N, M, J (cursive)</t>
  </si>
  <si>
    <t>Prénom (capitales)</t>
  </si>
  <si>
    <t>Prénom (cursive)</t>
  </si>
  <si>
    <t>Reconnaître des caractéristiques du livre et de l’écrit</t>
  </si>
  <si>
    <t>FAMILIARISATION AVEC LE MONDE L’ÉCRIT</t>
  </si>
  <si>
    <t>Noms des fichiers :</t>
  </si>
  <si>
    <t>Moyennes</t>
  </si>
  <si>
    <t>Ecart-type</t>
  </si>
  <si>
    <t>Page de couverture (en bas à gauche)</t>
  </si>
  <si>
    <t xml:space="preserve"> Page qui vient après la couverture (en haut à gauche)</t>
  </si>
  <si>
    <t>La suite de l’histoire (au centre)</t>
  </si>
  <si>
    <t>La fin de l’histoire (en bas à droite)</t>
  </si>
  <si>
    <t>Quatrième de couverture (en haut à droite)</t>
  </si>
  <si>
    <t>Caractéristiques du texte écrit</t>
  </si>
  <si>
    <t>Mercredi</t>
  </si>
  <si>
    <t>Dimanche</t>
  </si>
  <si>
    <t>Samedi</t>
  </si>
  <si>
    <t>Lundi</t>
  </si>
  <si>
    <t>Jeudi</t>
  </si>
  <si>
    <t>Mardi</t>
  </si>
  <si>
    <t>Vendredi</t>
  </si>
  <si>
    <t>Aujourd'hui</t>
  </si>
  <si>
    <t>P</t>
  </si>
  <si>
    <t>Q</t>
  </si>
  <si>
    <t>R</t>
  </si>
  <si>
    <t>S</t>
  </si>
  <si>
    <t>T</t>
  </si>
  <si>
    <t>Éléphant et chat</t>
  </si>
  <si>
    <t>Lapin et abracadabra</t>
  </si>
  <si>
    <t>Mobiliser le vocabulaire technique de la lecture écriture</t>
  </si>
  <si>
    <t>Entourer les trois mots isolés</t>
  </si>
  <si>
    <t>Reproduire quatre lettres</t>
  </si>
  <si>
    <t>Repérer les mots parmi des dessins et différents symboles</t>
  </si>
  <si>
    <t>première de couverture (en bas à droite)</t>
  </si>
  <si>
    <t>dernière de couverture (en haut à droite)</t>
  </si>
  <si>
    <t>les pages à l’intérieur du livre</t>
  </si>
  <si>
    <t>Caractéristiques du texte écrit ;</t>
  </si>
  <si>
    <t>première de couverture (au milieu)</t>
  </si>
  <si>
    <t>dernière de couverture (en bas à gauche)</t>
  </si>
  <si>
    <t>Champ :</t>
  </si>
  <si>
    <t>LANGAGE D’ÉVOCATION</t>
  </si>
  <si>
    <t>Comprendre un récit d'expérience</t>
  </si>
  <si>
    <t>identifier le personnage principal</t>
  </si>
  <si>
    <t>savoir extraire le thème</t>
  </si>
  <si>
    <t>repérer  la situation initiale</t>
  </si>
  <si>
    <t>Comprendre un récit fictif</t>
  </si>
  <si>
    <t>sélectionner les images de l’histoire entendue</t>
  </si>
  <si>
    <t>mettre en ordre chronologique les images choisies</t>
  </si>
  <si>
    <t>justifier et à expliquer un choix concernant le personnage</t>
  </si>
  <si>
    <t>justifier et à expliquer un choix concernant le lieu</t>
  </si>
  <si>
    <t>Produire oralement un récit fictif</t>
  </si>
  <si>
    <t>continuer un récit et à le terminer</t>
  </si>
  <si>
    <t>évoquer les détails du dénouement de l’histoire</t>
  </si>
  <si>
    <t>clore un récit (état final des protagonistes)</t>
  </si>
  <si>
    <t>relier entre elles les parties du récit par des connecteurs syntaxiques</t>
  </si>
  <si>
    <t>LANGAGE EN SITUATION ET COMMUNICATION</t>
  </si>
  <si>
    <t>Comprendre des consignes avec un support écrit</t>
  </si>
  <si>
    <t>Recopiez le titre.</t>
  </si>
  <si>
    <t>Entourez tous les « p ».</t>
  </si>
  <si>
    <t>Soulignez le premier mot de la première ligne du texte.</t>
  </si>
  <si>
    <t>Faites une croix sous le mot « hiver »</t>
  </si>
  <si>
    <t>Barrez les mots qui ne sont pas pareils</t>
  </si>
  <si>
    <t>Complétez la ligne en vous aidant du texte</t>
  </si>
  <si>
    <t>Soulignez la dernière ligne du texte puis entourez les « i » de cette ligne.</t>
  </si>
  <si>
    <t>Comprendre des consignes simples et complexes</t>
  </si>
  <si>
    <t>Coloriez l’os dans l’assiette du chien.</t>
  </si>
  <si>
    <t>Dessinez des lunettes de soleil au petit garçon.</t>
  </si>
  <si>
    <t>Dessinez un soleil au-dessus du mur.</t>
  </si>
  <si>
    <t>Dessinez des fleurs sur la robe de la petite fille puis un chapeau sur la tête du petit garçon.</t>
  </si>
  <si>
    <t>Coloriez en vert les chaussettes de la petite fille puis entourez l’arrosoir.</t>
  </si>
  <si>
    <t>Entourez en bleu la main qui ouvre le robinet et attachez le cheval à la barrière devant lui.</t>
  </si>
  <si>
    <t>Comprendre une règle de jeu</t>
  </si>
  <si>
    <t>adapter une conduite langagière en fonction du but visé</t>
  </si>
  <si>
    <t>savoir énoncer la succession ou la simultanéité des actions</t>
  </si>
  <si>
    <t>savoir articuler des liens de conséquence entre les actions</t>
  </si>
  <si>
    <t>utiliser correctement les pronoms personnels</t>
  </si>
  <si>
    <t>Prendre la parole, communiquer oralement</t>
  </si>
  <si>
    <t>sait adapter l’intensité de sa voix à la situation :</t>
  </si>
  <si>
    <t>manifeste régulièrement une bonne écoute de l’enseignant :</t>
  </si>
  <si>
    <t>manifeste régulièrement une bonne écoute des autres enfants :</t>
  </si>
  <si>
    <t>Prend la parole lorsqu’il est sollicité en relation duelle avec l’enseignant :</t>
  </si>
  <si>
    <t>Prend la parole lorsqu’il est sollicité en petit groupe :</t>
  </si>
  <si>
    <t>participe :</t>
  </si>
  <si>
    <t>Du point de vue de l’articulation,</t>
  </si>
  <si>
    <t>respecte les tours de parole</t>
  </si>
  <si>
    <t>Prend la parole lorsqu’il est sollicité, en groupe-classe :</t>
  </si>
  <si>
    <t>Prend la parole spontanément en relation duelle avec l’enseignant :</t>
  </si>
  <si>
    <t>Prend la parole spontanément en petit groupe :</t>
  </si>
  <si>
    <t>Prend la parole spontanément en groupe-classe</t>
  </si>
  <si>
    <t>tient compte de ce qui vient d’être dit</t>
  </si>
  <si>
    <t>sait rester dans le sujet proposé :</t>
  </si>
  <si>
    <t xml:space="preserve">repérer le personnage ou l’image qui correspond le mieux à l’énoncé </t>
  </si>
  <si>
    <t>Mettre en relation un acte de langage avec les caractéristiques d’une situation d'interlocution</t>
  </si>
  <si>
    <t>Mettre en relation un acte de langage avec les caractéristiques d’une situation d’interlocution</t>
  </si>
  <si>
    <t xml:space="preserve">entourer le personnage dont la réponse n’est pas adaptée </t>
  </si>
  <si>
    <t>Plie la feuille en deux.</t>
  </si>
  <si>
    <t>Va chercher la boîte contenant les crayons de couleur puis montre-moi les crayons rouges.</t>
  </si>
  <si>
    <t>Ouvre le livre et montre le début de l’histoire.</t>
  </si>
  <si>
    <t>Montre la dernière image du livre.</t>
  </si>
  <si>
    <t>Vide d’abord cette boîte dans le panier, puis remplis-la avec des perles bleues.</t>
  </si>
  <si>
    <t>Va remplir un verre d’eau à moitié puis apporte-le moi.</t>
  </si>
  <si>
    <t>LEXIQUE</t>
  </si>
  <si>
    <t>muguet, rose, marguerite, tulipe.</t>
  </si>
  <si>
    <t>bateau, coquillage, pêcheur, phare.</t>
  </si>
  <si>
    <t>cahier, crayon, cartable, livre</t>
  </si>
  <si>
    <t>jambes, bonnet, main, œil, oreille</t>
  </si>
  <si>
    <t>réveil, marteau, tournevis, scie, perceuse</t>
  </si>
  <si>
    <t>un bonhomme lance une balle, court, dort, saute, glisse</t>
  </si>
  <si>
    <t>Trouver la catégorie sémantique commune à une collection de mots et intrus (ex 2)</t>
  </si>
  <si>
    <t>Nommer, désigner des objets de la vie quotidienne</t>
  </si>
  <si>
    <t>Étape 2 : Compréhension</t>
  </si>
  <si>
    <t>EGCAAA01.pdf</t>
  </si>
  <si>
    <r>
      <t>Tasse</t>
    </r>
    <r>
      <rPr>
        <sz val="8"/>
        <rFont val="Arial Narrow"/>
        <family val="2"/>
      </rPr>
      <t xml:space="preserve"> : Production</t>
    </r>
  </si>
  <si>
    <r>
      <t>Brosse à dent</t>
    </r>
    <r>
      <rPr>
        <sz val="8"/>
        <rFont val="Arial Narrow"/>
        <family val="2"/>
      </rPr>
      <t xml:space="preserve"> : Production</t>
    </r>
  </si>
  <si>
    <r>
      <t>Gant de toilette</t>
    </r>
    <r>
      <rPr>
        <sz val="8"/>
        <rFont val="Arial Narrow"/>
        <family val="2"/>
      </rPr>
      <t xml:space="preserve"> : Production</t>
    </r>
  </si>
  <si>
    <r>
      <t>Baignoire</t>
    </r>
    <r>
      <rPr>
        <sz val="8"/>
        <rFont val="Arial Narrow"/>
        <family val="2"/>
      </rPr>
      <t xml:space="preserve"> : Production</t>
    </r>
  </si>
  <si>
    <r>
      <t>Casserole</t>
    </r>
    <r>
      <rPr>
        <sz val="8"/>
        <rFont val="Arial Narrow"/>
        <family val="2"/>
      </rPr>
      <t xml:space="preserve"> : Production</t>
    </r>
  </si>
  <si>
    <r>
      <t>Lavabo</t>
    </r>
    <r>
      <rPr>
        <sz val="8"/>
        <rFont val="Arial Narrow"/>
        <family val="2"/>
      </rPr>
      <t xml:space="preserve"> : Production</t>
    </r>
  </si>
  <si>
    <r>
      <t>Louche</t>
    </r>
    <r>
      <rPr>
        <sz val="8"/>
        <rFont val="Arial Narrow"/>
        <family val="2"/>
      </rPr>
      <t xml:space="preserve"> : Production</t>
    </r>
  </si>
  <si>
    <r>
      <t>Evier</t>
    </r>
    <r>
      <rPr>
        <sz val="8"/>
        <rFont val="Arial Narrow"/>
        <family val="2"/>
      </rPr>
      <t xml:space="preserve"> : Production</t>
    </r>
  </si>
  <si>
    <r>
      <t>Peigne</t>
    </r>
    <r>
      <rPr>
        <sz val="8"/>
        <rFont val="Arial Narrow"/>
        <family val="2"/>
      </rPr>
      <t xml:space="preserve"> : Production</t>
    </r>
  </si>
  <si>
    <t>Boulangère</t>
  </si>
  <si>
    <t>Musicien, guitariste</t>
  </si>
  <si>
    <t>docteur</t>
  </si>
  <si>
    <t>coiffeur</t>
  </si>
  <si>
    <t>pompier</t>
  </si>
  <si>
    <t>Nommer des métiers</t>
  </si>
  <si>
    <t>RÉALITÉS SONORES DE LA LANGUE,
SEGMENTATION DE L’ÉCRIT ET DE L’ORAL</t>
  </si>
  <si>
    <t>Comparer la longueur de plusieurs énoncés dans la correspondance oral et écrit</t>
  </si>
  <si>
    <t>Le chat attrape la souris</t>
  </si>
  <si>
    <t>une grosse voiture bleue</t>
  </si>
  <si>
    <t>les oiseaux</t>
  </si>
  <si>
    <t>Prendre conscience de la structure syllabique des mots</t>
  </si>
  <si>
    <t>canard</t>
  </si>
  <si>
    <t>bateau</t>
  </si>
  <si>
    <t>sapin</t>
  </si>
  <si>
    <t>Retrouver des sons dans les mots</t>
  </si>
  <si>
    <t>bien</t>
  </si>
  <si>
    <t>pain</t>
  </si>
  <si>
    <t>troupeau</t>
  </si>
  <si>
    <t>canne</t>
  </si>
  <si>
    <t>grand</t>
  </si>
  <si>
    <t>voisine</t>
  </si>
  <si>
    <t>trois</t>
  </si>
  <si>
    <t>classe</t>
  </si>
  <si>
    <t>dinosaure - chien</t>
  </si>
  <si>
    <t>lion - grenouille</t>
  </si>
  <si>
    <t>ours - papillon</t>
  </si>
  <si>
    <t>éléphant - chat</t>
  </si>
  <si>
    <t>Prendre conscience des rimes</t>
  </si>
  <si>
    <t>bol</t>
  </si>
  <si>
    <t>dinosaure</t>
  </si>
  <si>
    <t>bras</t>
  </si>
  <si>
    <t>poire</t>
  </si>
  <si>
    <t>train</t>
  </si>
  <si>
    <t>lapin</t>
  </si>
  <si>
    <t>lit</t>
  </si>
  <si>
    <t>tambourin</t>
  </si>
  <si>
    <t>drapeau</t>
  </si>
  <si>
    <t>éléphant</t>
  </si>
  <si>
    <t>pont</t>
  </si>
  <si>
    <t>Activités graphiques</t>
  </si>
  <si>
    <t>Ecriture</t>
  </si>
  <si>
    <t>Découvrir le monde</t>
  </si>
  <si>
    <t>Familiarisation avec le monde de l'écrit</t>
  </si>
  <si>
    <t>Langage en situation et communication</t>
  </si>
  <si>
    <t>Lexique</t>
  </si>
  <si>
    <t>Réalité sonore de la langue, segmentation de l'écrit et de l'oral</t>
  </si>
  <si>
    <t>Comprendre des consignes avec un support d'écrit</t>
  </si>
  <si>
    <t>Maîtriser quelques notions d'espace</t>
  </si>
  <si>
    <t>Comparer des collections-Compléter des collections</t>
  </si>
  <si>
    <t>Maîtriser le sens de rotation et l'inverser</t>
  </si>
  <si>
    <t>Reproduire des lettres en capitales d'imprimerie et écrire son prénom en capitale et en cursive</t>
  </si>
  <si>
    <t>Maîtriser l'écriture cursive</t>
  </si>
  <si>
    <t>Reconnaître des caractéristiques du livre et de l'écrit</t>
  </si>
  <si>
    <t>Langage d'évocation</t>
  </si>
  <si>
    <t>EGCADA01</t>
  </si>
  <si>
    <t>EGCADB01</t>
  </si>
  <si>
    <t>EGCADC01</t>
  </si>
  <si>
    <t>EGSAEA01</t>
  </si>
  <si>
    <t>EGSAEA02</t>
  </si>
  <si>
    <t>EGSAEA03</t>
  </si>
  <si>
    <t>ECPAEA01</t>
  </si>
  <si>
    <t>EGSAFA01</t>
  </si>
  <si>
    <t>ECPAFB01</t>
  </si>
  <si>
    <t>EGSAGA01</t>
  </si>
  <si>
    <t>EGCAGA01</t>
  </si>
  <si>
    <t>EGCAGB01</t>
  </si>
  <si>
    <t>EGCEAA01</t>
  </si>
  <si>
    <t>EGSBAA01</t>
  </si>
  <si>
    <t>EGSBAB01</t>
  </si>
  <si>
    <t>EGSBAC01</t>
  </si>
  <si>
    <t>EGSBBA01</t>
  </si>
  <si>
    <t>EGSBCA01</t>
  </si>
  <si>
    <t>ECPBCA01</t>
  </si>
  <si>
    <t>EGSACA01</t>
  </si>
  <si>
    <t>EGCACA01</t>
  </si>
  <si>
    <t>EGCACB01</t>
  </si>
  <si>
    <t>ECPACC01</t>
  </si>
  <si>
    <t>EGCACE01</t>
  </si>
  <si>
    <t>EGCACE02</t>
  </si>
  <si>
    <t>EGCACD01</t>
  </si>
  <si>
    <t>Trouver la catégorie sémantique commune à une collection de mots</t>
  </si>
  <si>
    <t>EGCAAA01</t>
  </si>
  <si>
    <t>EGCAAB01</t>
  </si>
  <si>
    <t>ECPAAC01</t>
  </si>
  <si>
    <t>ECPABA01</t>
  </si>
  <si>
    <t>EGSABA01</t>
  </si>
  <si>
    <t>EGSABB01</t>
  </si>
  <si>
    <t>ECPABC01</t>
  </si>
  <si>
    <t>EGSABC01</t>
  </si>
  <si>
    <t>ECPABD01</t>
  </si>
  <si>
    <t>Mettre en relation un acte de langage avec les caractéristiques d'une situation d'interlocution</t>
  </si>
  <si>
    <t>élèves</t>
  </si>
  <si>
    <t>BILAN DES EVALUATIONS GS-CP</t>
  </si>
  <si>
    <t>Elève :</t>
  </si>
  <si>
    <t>Date de Naissance :</t>
  </si>
  <si>
    <t>Résultats</t>
  </si>
  <si>
    <t>Compétences transversales</t>
  </si>
  <si>
    <t>Observations :</t>
  </si>
  <si>
    <t>Dates de naissance</t>
  </si>
  <si>
    <t>Renseigner les colonnes grises.</t>
  </si>
  <si>
    <t>Ecole :</t>
  </si>
  <si>
    <t>Enseignant :</t>
  </si>
  <si>
    <t>Classe :</t>
  </si>
  <si>
    <t>Période :</t>
  </si>
  <si>
    <t>Remplir les cases grisées. Les renseignements seront automatiquement reportés sur les feuilles élèves.</t>
  </si>
  <si>
    <t>Noms et prénoms</t>
  </si>
  <si>
    <t>Pour créer une classe ou ajouter un élève en cours d'année, cliquer sur outils, macro, InsererFeuilleEleve et éxécuter.</t>
  </si>
  <si>
    <t>Les feuilles sont automatiquement mises à jour.</t>
  </si>
  <si>
    <t>Date de passation</t>
  </si>
  <si>
    <t>Remplir les onglets des évaluations avec les codes appropriés. Ne pas oublier de renseigner les cases "Date de passation"</t>
  </si>
  <si>
    <t xml:space="preserve"> </t>
  </si>
  <si>
    <t>EGCEAA01.pdf</t>
  </si>
  <si>
    <t>ECPBCA01.pdf</t>
  </si>
  <si>
    <t>EGSBAA01.pdf</t>
  </si>
  <si>
    <t>EGSBAB01.pdf</t>
  </si>
  <si>
    <t>EGSBAC01.pdf</t>
  </si>
  <si>
    <t>EGSBBA01.pdf</t>
  </si>
  <si>
    <t>EGSBCA01.pdf</t>
  </si>
  <si>
    <t>EGCAGA01.pdf</t>
  </si>
  <si>
    <t>EGCAGB01.pdf</t>
  </si>
  <si>
    <t>EGSAGA01.pdf</t>
  </si>
  <si>
    <t>ECPAFB01.pdf</t>
  </si>
  <si>
    <t>EGSAFA01.pdf</t>
  </si>
  <si>
    <t>ECPAEA01.pdf</t>
  </si>
  <si>
    <t>EGSAEA01.pdf</t>
  </si>
  <si>
    <t>EGSAEA02.pdf</t>
  </si>
  <si>
    <t>EGSAEA03.pdf</t>
  </si>
  <si>
    <t>EGCADA01.pdf</t>
  </si>
  <si>
    <t>EGCADB01.pdf</t>
  </si>
  <si>
    <t>EGCADC01.pdf</t>
  </si>
  <si>
    <t>ECPACC01.pdf</t>
  </si>
  <si>
    <t>EGCACA01.pdf</t>
  </si>
  <si>
    <t>EGSACA01.pdf</t>
  </si>
  <si>
    <t>EGCACB01.pdf</t>
  </si>
  <si>
    <t>EGCACD01.pdf</t>
  </si>
  <si>
    <t>EGCACE01.pdf</t>
  </si>
  <si>
    <t>EGCACE02.pdf</t>
  </si>
  <si>
    <t>ECPAAC01.pdf</t>
  </si>
  <si>
    <t>EGCAAB01.pdf</t>
  </si>
  <si>
    <t>ECPABA01.pdf</t>
  </si>
  <si>
    <t>ECPABC01.pdf</t>
  </si>
  <si>
    <t>ECPABD01.pdf</t>
  </si>
  <si>
    <t>EGSABA01.pdf</t>
  </si>
  <si>
    <t>EGSABB01.pdf</t>
  </si>
  <si>
    <t>EGSABC01.pdf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</si>
</sst>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d/m/yy;@"/>
    <numFmt numFmtId="174" formatCode="d\ mmmm\ yyyy"/>
    <numFmt numFmtId="175" formatCode="mmmm\-yy"/>
  </numFmts>
  <fonts count="20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 wrapText="1"/>
    </xf>
    <xf numFmtId="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0" fillId="0" borderId="6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textRotation="90" wrapText="1"/>
    </xf>
    <xf numFmtId="0" fontId="2" fillId="0" borderId="20" xfId="0" applyFont="1" applyBorder="1" applyAlignment="1">
      <alignment horizontal="center"/>
    </xf>
    <xf numFmtId="9" fontId="2" fillId="0" borderId="23" xfId="0" applyNumberFormat="1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9" fontId="2" fillId="0" borderId="2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2" fillId="0" borderId="10" xfId="21" applyFont="1" applyBorder="1" applyAlignment="1">
      <alignment horizontal="left" vertical="center"/>
      <protection/>
    </xf>
    <xf numFmtId="0" fontId="12" fillId="0" borderId="10" xfId="21" applyFont="1" applyBorder="1" applyAlignment="1">
      <alignment horizontal="left" vertical="center" wrapText="1"/>
      <protection/>
    </xf>
    <xf numFmtId="0" fontId="0" fillId="0" borderId="0" xfId="0" applyAlignment="1">
      <alignment vertical="center" textRotation="9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textRotation="90"/>
    </xf>
    <xf numFmtId="9" fontId="12" fillId="0" borderId="10" xfId="21" applyNumberFormat="1" applyFont="1" applyBorder="1" applyAlignment="1">
      <alignment horizontal="center"/>
      <protection/>
    </xf>
    <xf numFmtId="0" fontId="12" fillId="0" borderId="26" xfId="21" applyFont="1" applyBorder="1" applyAlignment="1">
      <alignment horizontal="center"/>
      <protection/>
    </xf>
    <xf numFmtId="9" fontId="12" fillId="0" borderId="26" xfId="21" applyNumberFormat="1" applyFont="1" applyBorder="1" applyAlignment="1">
      <alignment horizontal="center"/>
      <protection/>
    </xf>
    <xf numFmtId="0" fontId="0" fillId="0" borderId="27" xfId="0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26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0" xfId="0" applyAlignment="1">
      <alignment horizontal="justify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vertical="top"/>
    </xf>
    <xf numFmtId="14" fontId="13" fillId="0" borderId="4" xfId="0" applyNumberFormat="1" applyFont="1" applyFill="1" applyBorder="1" applyAlignment="1">
      <alignment/>
    </xf>
    <xf numFmtId="9" fontId="1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28" xfId="0" applyFont="1" applyFill="1" applyBorder="1" applyAlignment="1">
      <alignment horizontal="right"/>
    </xf>
    <xf numFmtId="0" fontId="0" fillId="2" borderId="29" xfId="0" applyFill="1" applyBorder="1" applyAlignment="1" applyProtection="1">
      <alignment/>
      <protection locked="0"/>
    </xf>
    <xf numFmtId="14" fontId="0" fillId="2" borderId="10" xfId="0" applyNumberForma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9" fontId="2" fillId="0" borderId="10" xfId="0" applyNumberFormat="1" applyFont="1" applyFill="1" applyBorder="1" applyAlignment="1" applyProtection="1">
      <alignment horizontal="center"/>
      <protection locked="0"/>
    </xf>
    <xf numFmtId="9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9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9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9" fontId="2" fillId="0" borderId="30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175" fontId="13" fillId="0" borderId="3" xfId="0" applyNumberFormat="1" applyFont="1" applyFill="1" applyBorder="1" applyAlignment="1">
      <alignment horizontal="left"/>
    </xf>
    <xf numFmtId="175" fontId="13" fillId="0" borderId="37" xfId="0" applyNumberFormat="1" applyFont="1" applyFill="1" applyBorder="1" applyAlignment="1">
      <alignment horizontal="center"/>
    </xf>
    <xf numFmtId="175" fontId="13" fillId="0" borderId="2" xfId="0" applyNumberFormat="1" applyFont="1" applyFill="1" applyBorder="1" applyAlignment="1">
      <alignment horizontal="center"/>
    </xf>
    <xf numFmtId="175" fontId="13" fillId="0" borderId="0" xfId="0" applyNumberFormat="1" applyFont="1" applyBorder="1" applyAlignment="1">
      <alignment horizontal="center"/>
    </xf>
    <xf numFmtId="175" fontId="13" fillId="0" borderId="0" xfId="0" applyNumberFormat="1" applyFont="1" applyAlignment="1">
      <alignment horizontal="center"/>
    </xf>
    <xf numFmtId="175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 wrapText="1"/>
    </xf>
    <xf numFmtId="175" fontId="14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7" fontId="13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justify" vertical="top" wrapText="1"/>
    </xf>
    <xf numFmtId="0" fontId="0" fillId="2" borderId="10" xfId="0" applyFill="1" applyBorder="1" applyAlignment="1" applyProtection="1">
      <alignment horizontal="left"/>
      <protection locked="0"/>
    </xf>
    <xf numFmtId="173" fontId="5" fillId="0" borderId="2" xfId="0" applyNumberFormat="1" applyFont="1" applyBorder="1" applyAlignment="1" applyProtection="1">
      <alignment horizontal="center"/>
      <protection locked="0"/>
    </xf>
    <xf numFmtId="173" fontId="5" fillId="0" borderId="0" xfId="0" applyNumberFormat="1" applyFont="1" applyBorder="1" applyAlignment="1" applyProtection="1">
      <alignment horizontal="center"/>
      <protection locked="0"/>
    </xf>
    <xf numFmtId="173" fontId="5" fillId="0" borderId="1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3" fontId="6" fillId="0" borderId="2" xfId="0" applyNumberFormat="1" applyFont="1" applyBorder="1" applyAlignment="1" applyProtection="1">
      <alignment horizontal="center"/>
      <protection locked="0"/>
    </xf>
    <xf numFmtId="173" fontId="6" fillId="0" borderId="0" xfId="0" applyNumberFormat="1" applyFont="1" applyBorder="1" applyAlignment="1" applyProtection="1">
      <alignment horizontal="center"/>
      <protection locked="0"/>
    </xf>
    <xf numFmtId="173" fontId="6" fillId="0" borderId="1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173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/>
    </xf>
    <xf numFmtId="0" fontId="14" fillId="0" borderId="10" xfId="21" applyFont="1" applyBorder="1" applyAlignment="1">
      <alignment horizontal="left"/>
      <protection/>
    </xf>
    <xf numFmtId="0" fontId="14" fillId="0" borderId="12" xfId="21" applyFont="1" applyBorder="1" applyAlignment="1">
      <alignment horizontal="left"/>
      <protection/>
    </xf>
    <xf numFmtId="0" fontId="15" fillId="0" borderId="10" xfId="21" applyFont="1" applyBorder="1" applyAlignment="1">
      <alignment horizontal="left" vertical="center"/>
      <protection/>
    </xf>
    <xf numFmtId="0" fontId="13" fillId="0" borderId="10" xfId="21" applyFont="1" applyBorder="1" applyAlignment="1">
      <alignment horizontal="left" vertical="center"/>
      <protection/>
    </xf>
    <xf numFmtId="0" fontId="9" fillId="0" borderId="37" xfId="15" applyBorder="1" applyAlignment="1">
      <alignment horizontal="center"/>
    </xf>
    <xf numFmtId="0" fontId="9" fillId="0" borderId="19" xfId="15" applyBorder="1" applyAlignment="1">
      <alignment horizontal="center"/>
    </xf>
    <xf numFmtId="0" fontId="9" fillId="0" borderId="28" xfId="15" applyBorder="1" applyAlignment="1">
      <alignment horizontal="center"/>
    </xf>
    <xf numFmtId="0" fontId="9" fillId="0" borderId="37" xfId="15" applyFill="1" applyBorder="1" applyAlignment="1">
      <alignment horizontal="center"/>
    </xf>
    <xf numFmtId="0" fontId="9" fillId="0" borderId="19" xfId="15" applyFill="1" applyBorder="1" applyAlignment="1">
      <alignment horizontal="center"/>
    </xf>
    <xf numFmtId="0" fontId="9" fillId="0" borderId="28" xfId="15" applyFill="1" applyBorder="1" applyAlignment="1">
      <alignment horizontal="center"/>
    </xf>
    <xf numFmtId="0" fontId="9" fillId="0" borderId="2" xfId="15" applyFill="1" applyBorder="1" applyAlignment="1">
      <alignment horizontal="center"/>
    </xf>
    <xf numFmtId="0" fontId="9" fillId="0" borderId="0" xfId="15" applyFill="1" applyBorder="1" applyAlignment="1">
      <alignment horizontal="center"/>
    </xf>
    <xf numFmtId="0" fontId="9" fillId="0" borderId="1" xfId="15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Percent" xfId="22"/>
  </cellStyles>
  <dxfs count="6">
    <dxf>
      <font>
        <color auto="1"/>
      </font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qoutils.education.gouv.fr/fic/EGCEAA01.pdf" TargetMode="External" /><Relationship Id="rId2" Type="http://schemas.openxmlformats.org/officeDocument/2006/relationships/hyperlink" Target="http://www.banqoutils.education.gouv.fr/fic/ECPBCA01.pdf" TargetMode="External" /><Relationship Id="rId3" Type="http://schemas.openxmlformats.org/officeDocument/2006/relationships/hyperlink" Target="http://www.banqoutils.education.gouv.fr/fic/EGSBAA01.pdf" TargetMode="External" /><Relationship Id="rId4" Type="http://schemas.openxmlformats.org/officeDocument/2006/relationships/hyperlink" Target="http://www.banqoutils.education.gouv.fr/fic/EGSBAB01.pdf" TargetMode="External" /><Relationship Id="rId5" Type="http://schemas.openxmlformats.org/officeDocument/2006/relationships/hyperlink" Target="http://www.banqoutils.education.gouv.fr/fic/EGSBAC01.pdf" TargetMode="External" /><Relationship Id="rId6" Type="http://schemas.openxmlformats.org/officeDocument/2006/relationships/hyperlink" Target="http://www.banqoutils.education.gouv.fr/fic/EGSBBA01.pdf" TargetMode="External" /><Relationship Id="rId7" Type="http://schemas.openxmlformats.org/officeDocument/2006/relationships/hyperlink" Target="http://www.banqoutils.education.gouv.fr/fic/EGSBCA01.pdf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qoutils.education.gouv.fr/fic/EGCAGA01.pdf" TargetMode="External" /><Relationship Id="rId2" Type="http://schemas.openxmlformats.org/officeDocument/2006/relationships/hyperlink" Target="http://www.banqoutils.education.gouv.fr/fic/EGCAGB01.pdf" TargetMode="External" /><Relationship Id="rId3" Type="http://schemas.openxmlformats.org/officeDocument/2006/relationships/hyperlink" Target="http://www.banqoutils.education.gouv.fr/fic/EGSAGA01.pdf" TargetMode="External" /><Relationship Id="rId4" Type="http://schemas.openxmlformats.org/officeDocument/2006/relationships/hyperlink" Target="http://www.banqoutils.education.gouv.fr/fic/ECPAFB01.pdf" TargetMode="External" /><Relationship Id="rId5" Type="http://schemas.openxmlformats.org/officeDocument/2006/relationships/hyperlink" Target="http://www.banqoutils.education.gouv.fr/fic/EGSAFA01.pdf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qoutils.education.gouv.fr/fic/ECPAEA01.pdf" TargetMode="External" /><Relationship Id="rId2" Type="http://schemas.openxmlformats.org/officeDocument/2006/relationships/hyperlink" Target="http://www.banqoutils.education.gouv.fr/fic/EGSAEA01.pdf" TargetMode="External" /><Relationship Id="rId3" Type="http://schemas.openxmlformats.org/officeDocument/2006/relationships/hyperlink" Target="http://www.banqoutils.education.gouv.fr/fic/EGSAEA02.pdf" TargetMode="External" /><Relationship Id="rId4" Type="http://schemas.openxmlformats.org/officeDocument/2006/relationships/hyperlink" Target="http://www.banqoutils.education.gouv.fr/fic/EGSAEA03.pdf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qoutils.education.gouv.fr/fic/EGCADA01.pdf" TargetMode="External" /><Relationship Id="rId2" Type="http://schemas.openxmlformats.org/officeDocument/2006/relationships/hyperlink" Target="http://www.banqoutils.education.gouv.fr/fic/EGCADB01.pdf" TargetMode="External" /><Relationship Id="rId3" Type="http://schemas.openxmlformats.org/officeDocument/2006/relationships/hyperlink" Target="http://www.banqoutils.education.gouv.fr/fic/EGCADC01.pdf" TargetMode="External" /><Relationship Id="rId4" Type="http://schemas.openxmlformats.org/officeDocument/2006/relationships/hyperlink" Target="http://www.banqoutils.education.gouv.fr/fic/ECPACC01.pdf" TargetMode="External" /><Relationship Id="rId5" Type="http://schemas.openxmlformats.org/officeDocument/2006/relationships/hyperlink" Target="http://www.banqoutils.education.gouv.fr/fic/EGCACA01.pdf" TargetMode="External" /><Relationship Id="rId6" Type="http://schemas.openxmlformats.org/officeDocument/2006/relationships/hyperlink" Target="http://www.banqoutils.education.gouv.fr/fic/EGSACA01.pdf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qoutils.education.gouv.fr/fic/EGCACB01.pdf" TargetMode="External" /><Relationship Id="rId2" Type="http://schemas.openxmlformats.org/officeDocument/2006/relationships/hyperlink" Target="http://www.banqoutils.education.gouv.fr/fic/EGCACD01.pdf" TargetMode="External" /><Relationship Id="rId3" Type="http://schemas.openxmlformats.org/officeDocument/2006/relationships/hyperlink" Target="http://www.banqoutils.education.gouv.fr/fic/EGCACE01.pdf" TargetMode="External" /><Relationship Id="rId4" Type="http://schemas.openxmlformats.org/officeDocument/2006/relationships/hyperlink" Target="http://www.banqoutils.education.gouv.fr/fic/EGCACE02.pdf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qoutils.education.gouv.fr/fic/ECPAAC01.pdf" TargetMode="External" /><Relationship Id="rId2" Type="http://schemas.openxmlformats.org/officeDocument/2006/relationships/hyperlink" Target="http://www.banqoutils.education.gouv.fr/fic/EGCAAA01.pdf" TargetMode="External" /><Relationship Id="rId3" Type="http://schemas.openxmlformats.org/officeDocument/2006/relationships/hyperlink" Target="http://www.banqoutils.education.gouv.fr/fic/EGCAAB01.pdf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qoutils.education.gouv.fr/fic/ECPABA01.pdf" TargetMode="External" /><Relationship Id="rId2" Type="http://schemas.openxmlformats.org/officeDocument/2006/relationships/hyperlink" Target="http://www.banqoutils.education.gouv.fr/fic/ECPABC01.pdf" TargetMode="External" /><Relationship Id="rId3" Type="http://schemas.openxmlformats.org/officeDocument/2006/relationships/hyperlink" Target="http://www.banqoutils.education.gouv.fr/fic/ECPABD01.pdf" TargetMode="External" /><Relationship Id="rId4" Type="http://schemas.openxmlformats.org/officeDocument/2006/relationships/hyperlink" Target="http://www.banqoutils.education.gouv.fr/fic/EGSABA01.pdf" TargetMode="External" /><Relationship Id="rId5" Type="http://schemas.openxmlformats.org/officeDocument/2006/relationships/hyperlink" Target="http://www.banqoutils.education.gouv.fr/fic/EGSABB01.pdf" TargetMode="External" /><Relationship Id="rId6" Type="http://schemas.openxmlformats.org/officeDocument/2006/relationships/hyperlink" Target="http://www.banqoutils.education.gouv.fr/fic/EGSABC01.pdf" TargetMode="Externa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J38"/>
  <sheetViews>
    <sheetView workbookViewId="0" topLeftCell="A1">
      <selection activeCell="F17" sqref="F17"/>
    </sheetView>
  </sheetViews>
  <sheetFormatPr defaultColWidth="11.421875" defaultRowHeight="12.75"/>
  <cols>
    <col min="1" max="1" width="3.7109375" style="0" customWidth="1"/>
    <col min="2" max="2" width="22.8515625" style="0" customWidth="1"/>
    <col min="4" max="4" width="22.8515625" style="0" customWidth="1"/>
  </cols>
  <sheetData>
    <row r="1" ht="15.75">
      <c r="B1" s="103" t="s">
        <v>315</v>
      </c>
    </row>
    <row r="2" spans="2:4" ht="12.75">
      <c r="B2" t="s">
        <v>321</v>
      </c>
      <c r="D2" t="s">
        <v>314</v>
      </c>
    </row>
    <row r="3" spans="1:10" ht="12.75">
      <c r="A3" s="32">
        <v>1</v>
      </c>
      <c r="B3" s="114"/>
      <c r="D3" s="115"/>
      <c r="G3" s="32" t="s">
        <v>316</v>
      </c>
      <c r="H3" s="167"/>
      <c r="I3" s="167"/>
      <c r="J3" s="167"/>
    </row>
    <row r="4" spans="1:10" ht="12.75">
      <c r="A4" s="32">
        <v>2</v>
      </c>
      <c r="B4" s="114"/>
      <c r="D4" s="115"/>
      <c r="G4" s="105"/>
      <c r="H4" s="104"/>
      <c r="I4" s="104"/>
      <c r="J4" s="104"/>
    </row>
    <row r="5" spans="1:10" ht="12.75">
      <c r="A5" s="32">
        <v>3</v>
      </c>
      <c r="B5" s="114"/>
      <c r="D5" s="115"/>
      <c r="G5" s="32" t="s">
        <v>317</v>
      </c>
      <c r="H5" s="167"/>
      <c r="I5" s="167"/>
      <c r="J5" s="167"/>
    </row>
    <row r="6" spans="1:10" ht="12.75">
      <c r="A6" s="32">
        <v>4</v>
      </c>
      <c r="B6" s="114"/>
      <c r="D6" s="115"/>
      <c r="G6" s="105"/>
      <c r="H6" s="104"/>
      <c r="I6" s="104"/>
      <c r="J6" s="104"/>
    </row>
    <row r="7" spans="1:10" ht="12.75">
      <c r="A7" s="32">
        <v>5</v>
      </c>
      <c r="B7" s="114"/>
      <c r="D7" s="115"/>
      <c r="G7" s="32" t="s">
        <v>318</v>
      </c>
      <c r="H7" s="167"/>
      <c r="I7" s="167"/>
      <c r="J7" s="167"/>
    </row>
    <row r="8" spans="1:10" ht="12.75">
      <c r="A8" s="32">
        <v>6</v>
      </c>
      <c r="B8" s="114"/>
      <c r="D8" s="115"/>
      <c r="G8" s="105"/>
      <c r="H8" s="104"/>
      <c r="I8" s="104"/>
      <c r="J8" s="104"/>
    </row>
    <row r="9" spans="1:10" ht="12.75">
      <c r="A9" s="32">
        <v>7</v>
      </c>
      <c r="B9" s="114"/>
      <c r="D9" s="115"/>
      <c r="G9" s="32" t="s">
        <v>319</v>
      </c>
      <c r="H9" s="167"/>
      <c r="I9" s="167"/>
      <c r="J9" s="167"/>
    </row>
    <row r="10" spans="1:4" ht="12.75">
      <c r="A10" s="32">
        <v>8</v>
      </c>
      <c r="B10" s="114"/>
      <c r="D10" s="115"/>
    </row>
    <row r="11" spans="1:10" ht="12.75">
      <c r="A11" s="32">
        <v>9</v>
      </c>
      <c r="B11" s="114"/>
      <c r="D11" s="115"/>
      <c r="F11">
        <v>1</v>
      </c>
      <c r="G11" s="166" t="s">
        <v>320</v>
      </c>
      <c r="H11" s="166"/>
      <c r="I11" s="166"/>
      <c r="J11" s="166"/>
    </row>
    <row r="12" spans="1:10" ht="12.75">
      <c r="A12" s="32">
        <v>10</v>
      </c>
      <c r="B12" s="114"/>
      <c r="D12" s="115"/>
      <c r="G12" s="166"/>
      <c r="H12" s="166"/>
      <c r="I12" s="166"/>
      <c r="J12" s="166"/>
    </row>
    <row r="13" spans="1:10" ht="12.75">
      <c r="A13" s="32">
        <v>11</v>
      </c>
      <c r="B13" s="114"/>
      <c r="D13" s="115"/>
      <c r="G13" s="166"/>
      <c r="H13" s="166"/>
      <c r="I13" s="166"/>
      <c r="J13" s="166"/>
    </row>
    <row r="14" spans="1:10" ht="12.75">
      <c r="A14" s="32">
        <v>12</v>
      </c>
      <c r="B14" s="114"/>
      <c r="D14" s="115"/>
      <c r="G14" s="166"/>
      <c r="H14" s="166"/>
      <c r="I14" s="166"/>
      <c r="J14" s="166"/>
    </row>
    <row r="15" spans="1:10" ht="12.75">
      <c r="A15" s="32">
        <v>13</v>
      </c>
      <c r="B15" s="114"/>
      <c r="D15" s="115"/>
      <c r="G15" s="166"/>
      <c r="H15" s="166"/>
      <c r="I15" s="166"/>
      <c r="J15" s="166"/>
    </row>
    <row r="16" spans="1:10" ht="12.75">
      <c r="A16" s="32">
        <v>14</v>
      </c>
      <c r="B16" s="114"/>
      <c r="D16" s="115"/>
      <c r="G16" s="166"/>
      <c r="H16" s="166"/>
      <c r="I16" s="166"/>
      <c r="J16" s="166"/>
    </row>
    <row r="17" spans="1:4" ht="12.75">
      <c r="A17" s="32">
        <v>15</v>
      </c>
      <c r="B17" s="114"/>
      <c r="D17" s="116"/>
    </row>
    <row r="18" spans="1:10" ht="12.75">
      <c r="A18" s="32">
        <v>16</v>
      </c>
      <c r="B18" s="114"/>
      <c r="D18" s="116"/>
      <c r="F18">
        <v>2</v>
      </c>
      <c r="G18" s="166" t="s">
        <v>325</v>
      </c>
      <c r="H18" s="166"/>
      <c r="I18" s="166"/>
      <c r="J18" s="166"/>
    </row>
    <row r="19" spans="1:10" ht="12.75">
      <c r="A19" s="32">
        <v>17</v>
      </c>
      <c r="B19" s="114"/>
      <c r="D19" s="116"/>
      <c r="G19" s="166"/>
      <c r="H19" s="166"/>
      <c r="I19" s="166"/>
      <c r="J19" s="166"/>
    </row>
    <row r="20" spans="1:10" ht="12.75">
      <c r="A20" s="32">
        <v>18</v>
      </c>
      <c r="B20" s="114"/>
      <c r="D20" s="116"/>
      <c r="G20" s="166"/>
      <c r="H20" s="166"/>
      <c r="I20" s="166"/>
      <c r="J20" s="166"/>
    </row>
    <row r="21" spans="1:10" ht="12.75">
      <c r="A21" s="32">
        <v>19</v>
      </c>
      <c r="B21" s="114"/>
      <c r="D21" s="116"/>
      <c r="G21" s="166"/>
      <c r="H21" s="166"/>
      <c r="I21" s="166"/>
      <c r="J21" s="166"/>
    </row>
    <row r="22" spans="1:10" ht="12.75">
      <c r="A22" s="32">
        <v>20</v>
      </c>
      <c r="B22" s="114"/>
      <c r="D22" s="116"/>
      <c r="G22" s="166"/>
      <c r="H22" s="166"/>
      <c r="I22" s="166"/>
      <c r="J22" s="166"/>
    </row>
    <row r="23" spans="1:10" ht="12.75">
      <c r="A23" s="32">
        <v>21</v>
      </c>
      <c r="B23" s="114"/>
      <c r="D23" s="116"/>
      <c r="G23" s="166"/>
      <c r="H23" s="166"/>
      <c r="I23" s="166"/>
      <c r="J23" s="166"/>
    </row>
    <row r="24" spans="1:4" ht="12.75">
      <c r="A24" s="32">
        <v>22</v>
      </c>
      <c r="B24" s="114"/>
      <c r="D24" s="116"/>
    </row>
    <row r="25" spans="1:10" ht="12.75">
      <c r="A25" s="32">
        <v>23</v>
      </c>
      <c r="B25" s="114"/>
      <c r="D25" s="116"/>
      <c r="F25" s="112">
        <v>3</v>
      </c>
      <c r="G25" s="166" t="s">
        <v>322</v>
      </c>
      <c r="H25" s="166"/>
      <c r="I25" s="166"/>
      <c r="J25" s="166"/>
    </row>
    <row r="26" spans="1:10" ht="12.75">
      <c r="A26" s="32">
        <v>24</v>
      </c>
      <c r="B26" s="114"/>
      <c r="D26" s="116"/>
      <c r="F26" s="112"/>
      <c r="G26" s="166"/>
      <c r="H26" s="166"/>
      <c r="I26" s="166"/>
      <c r="J26" s="166"/>
    </row>
    <row r="27" spans="1:10" ht="12.75">
      <c r="A27" s="32">
        <v>25</v>
      </c>
      <c r="B27" s="114"/>
      <c r="D27" s="116"/>
      <c r="F27" s="112"/>
      <c r="G27" s="166"/>
      <c r="H27" s="166"/>
      <c r="I27" s="166"/>
      <c r="J27" s="166"/>
    </row>
    <row r="28" spans="1:10" ht="12.75">
      <c r="A28" s="32">
        <v>26</v>
      </c>
      <c r="B28" s="114"/>
      <c r="D28" s="116"/>
      <c r="F28" s="112"/>
      <c r="G28" s="166"/>
      <c r="H28" s="166"/>
      <c r="I28" s="166"/>
      <c r="J28" s="166"/>
    </row>
    <row r="29" spans="1:10" ht="12.75">
      <c r="A29" s="32">
        <v>27</v>
      </c>
      <c r="B29" s="114"/>
      <c r="D29" s="116"/>
      <c r="F29" s="112"/>
      <c r="G29" s="166"/>
      <c r="H29" s="166"/>
      <c r="I29" s="166"/>
      <c r="J29" s="166"/>
    </row>
    <row r="30" spans="1:10" ht="12.75">
      <c r="A30" s="32">
        <v>28</v>
      </c>
      <c r="B30" s="114"/>
      <c r="D30" s="116"/>
      <c r="F30" s="112"/>
      <c r="G30" s="166"/>
      <c r="H30" s="166"/>
      <c r="I30" s="166"/>
      <c r="J30" s="166"/>
    </row>
    <row r="31" spans="1:10" ht="12.75">
      <c r="A31" s="90"/>
      <c r="F31" s="112"/>
      <c r="G31" s="106"/>
      <c r="H31" s="106"/>
      <c r="I31" s="106"/>
      <c r="J31" s="106"/>
    </row>
    <row r="32" spans="6:10" ht="12.75">
      <c r="F32" s="112">
        <v>4</v>
      </c>
      <c r="G32" s="166" t="s">
        <v>323</v>
      </c>
      <c r="H32" s="166"/>
      <c r="I32" s="166"/>
      <c r="J32" s="166"/>
    </row>
    <row r="33" spans="6:10" ht="12.75">
      <c r="F33" s="112"/>
      <c r="G33" s="166"/>
      <c r="H33" s="166"/>
      <c r="I33" s="166"/>
      <c r="J33" s="166"/>
    </row>
    <row r="34" spans="6:10" ht="12.75">
      <c r="F34" s="112"/>
      <c r="G34" s="166"/>
      <c r="H34" s="166"/>
      <c r="I34" s="166"/>
      <c r="J34" s="166"/>
    </row>
    <row r="35" spans="6:10" ht="12.75">
      <c r="F35" s="112"/>
      <c r="G35" s="166"/>
      <c r="H35" s="166"/>
      <c r="I35" s="166"/>
      <c r="J35" s="166"/>
    </row>
    <row r="36" spans="6:10" ht="12.75">
      <c r="F36" s="112"/>
      <c r="G36" s="166"/>
      <c r="H36" s="166"/>
      <c r="I36" s="166"/>
      <c r="J36" s="166"/>
    </row>
    <row r="37" spans="6:10" ht="12.75">
      <c r="F37" s="112"/>
      <c r="G37" s="166"/>
      <c r="H37" s="166"/>
      <c r="I37" s="166"/>
      <c r="J37" s="166"/>
    </row>
    <row r="38" spans="7:10" ht="12.75">
      <c r="G38" s="166"/>
      <c r="H38" s="166"/>
      <c r="I38" s="166"/>
      <c r="J38" s="166"/>
    </row>
  </sheetData>
  <sheetProtection sheet="1" objects="1" scenarios="1"/>
  <mergeCells count="9">
    <mergeCell ref="G38:J38"/>
    <mergeCell ref="H3:J3"/>
    <mergeCell ref="H5:J5"/>
    <mergeCell ref="H7:J7"/>
    <mergeCell ref="H9:J9"/>
    <mergeCell ref="G18:J23"/>
    <mergeCell ref="G32:J37"/>
    <mergeCell ref="G11:J16"/>
    <mergeCell ref="G25:J30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AJ44"/>
  <sheetViews>
    <sheetView workbookViewId="0" topLeftCell="A1">
      <selection activeCell="O20" sqref="O20"/>
    </sheetView>
  </sheetViews>
  <sheetFormatPr defaultColWidth="11.421875" defaultRowHeight="12.75"/>
  <cols>
    <col min="8" max="38" width="4.7109375" style="0" customWidth="1"/>
  </cols>
  <sheetData>
    <row r="1" spans="7:36" s="84" customFormat="1" ht="12.75">
      <c r="G1" s="85" t="s">
        <v>307</v>
      </c>
      <c r="H1" s="86">
        <f>Feuille_Renseignements!B3</f>
        <v>0</v>
      </c>
      <c r="I1" s="86">
        <f>Feuille_Renseignements!B4</f>
        <v>0</v>
      </c>
      <c r="J1" s="86">
        <f>Feuille_Renseignements!B5</f>
        <v>0</v>
      </c>
      <c r="K1" s="86">
        <f>Feuille_Renseignements!B6</f>
        <v>0</v>
      </c>
      <c r="L1" s="86">
        <f>Feuille_Renseignements!B7</f>
        <v>0</v>
      </c>
      <c r="M1" s="86">
        <f>Feuille_Renseignements!B8</f>
        <v>0</v>
      </c>
      <c r="N1" s="86">
        <f>Feuille_Renseignements!B9</f>
        <v>0</v>
      </c>
      <c r="O1" s="86">
        <f>Feuille_Renseignements!B10</f>
        <v>0</v>
      </c>
      <c r="P1" s="86">
        <f>Feuille_Renseignements!B11</f>
        <v>0</v>
      </c>
      <c r="Q1" s="86">
        <f>Feuille_Renseignements!B12</f>
        <v>0</v>
      </c>
      <c r="R1" s="86">
        <f>Feuille_Renseignements!B13</f>
        <v>0</v>
      </c>
      <c r="S1" s="86">
        <f>Feuille_Renseignements!B14</f>
        <v>0</v>
      </c>
      <c r="T1" s="86">
        <f>Feuille_Renseignements!B15</f>
        <v>0</v>
      </c>
      <c r="U1" s="86">
        <f>Feuille_Renseignements!B16</f>
        <v>0</v>
      </c>
      <c r="V1" s="86">
        <f>Feuille_Renseignements!B17</f>
        <v>0</v>
      </c>
      <c r="W1" s="86">
        <f>Feuille_Renseignements!B18</f>
        <v>0</v>
      </c>
      <c r="X1" s="86">
        <f>Feuille_Renseignements!B124</f>
        <v>0</v>
      </c>
      <c r="Y1" s="86">
        <f>Feuille_Renseignements!B20</f>
        <v>0</v>
      </c>
      <c r="Z1" s="86">
        <f>Feuille_Renseignements!B21</f>
        <v>0</v>
      </c>
      <c r="AA1" s="86">
        <f>Feuille_Renseignements!B22</f>
        <v>0</v>
      </c>
      <c r="AB1" s="86">
        <f>Feuille_Renseignements!B23</f>
        <v>0</v>
      </c>
      <c r="AC1" s="86">
        <f>Feuille_Renseignements!B24</f>
        <v>0</v>
      </c>
      <c r="AD1" s="86">
        <f>Feuille_Renseignements!B25</f>
        <v>0</v>
      </c>
      <c r="AE1" s="86">
        <f>Feuille_Renseignements!B26</f>
        <v>0</v>
      </c>
      <c r="AF1" s="86">
        <f>Feuille_Renseignements!B27</f>
        <v>0</v>
      </c>
      <c r="AG1" s="86">
        <f>Feuille_Renseignements!B28</f>
        <v>0</v>
      </c>
      <c r="AH1" s="86">
        <f>Feuille_Renseignements!B234</f>
        <v>0</v>
      </c>
      <c r="AI1" s="86">
        <f>Feuille_Renseignements!B30</f>
        <v>0</v>
      </c>
      <c r="AJ1" s="86">
        <f>Feuille_Renseignements!C30</f>
        <v>0</v>
      </c>
    </row>
    <row r="2" spans="1:36" ht="12.75">
      <c r="A2" s="82" t="s">
        <v>282</v>
      </c>
      <c r="B2" s="220" t="s">
        <v>0</v>
      </c>
      <c r="C2" s="220"/>
      <c r="D2" s="220"/>
      <c r="E2" s="220"/>
      <c r="F2" s="220"/>
      <c r="G2" s="220"/>
      <c r="H2" s="87" t="str">
        <f>'Découvrir le monde'!$F$8</f>
        <v>-</v>
      </c>
      <c r="I2" s="87" t="str">
        <f>'Découvrir le monde'!$F$9</f>
        <v>-</v>
      </c>
      <c r="J2" s="87" t="str">
        <f>'Découvrir le monde'!$F$10</f>
        <v>-</v>
      </c>
      <c r="K2" s="87" t="str">
        <f>'Découvrir le monde'!$F$11</f>
        <v>-</v>
      </c>
      <c r="L2" s="87" t="str">
        <f>'Découvrir le monde'!$F$12</f>
        <v>-</v>
      </c>
      <c r="M2" s="87" t="str">
        <f>'Découvrir le monde'!$F$13</f>
        <v>-</v>
      </c>
      <c r="N2" s="87" t="str">
        <f>'Découvrir le monde'!$F$14</f>
        <v>-</v>
      </c>
      <c r="O2" s="87" t="str">
        <f>'Découvrir le monde'!$F$15</f>
        <v>-</v>
      </c>
      <c r="P2" s="87" t="str">
        <f>'Découvrir le monde'!$F$16</f>
        <v>-</v>
      </c>
      <c r="Q2" s="87" t="str">
        <f>'Découvrir le monde'!$F$17</f>
        <v>-</v>
      </c>
      <c r="R2" s="87" t="str">
        <f>'Découvrir le monde'!$F$18</f>
        <v>-</v>
      </c>
      <c r="S2" s="87" t="str">
        <f>'Découvrir le monde'!$F$19</f>
        <v>-</v>
      </c>
      <c r="T2" s="87" t="str">
        <f>'Découvrir le monde'!$F$20</f>
        <v>-</v>
      </c>
      <c r="U2" s="87" t="str">
        <f>'Découvrir le monde'!$F$21</f>
        <v>-</v>
      </c>
      <c r="V2" s="87" t="str">
        <f>'Découvrir le monde'!$F$22</f>
        <v>-</v>
      </c>
      <c r="W2" s="87" t="str">
        <f>'Découvrir le monde'!$F$23</f>
        <v>-</v>
      </c>
      <c r="X2" s="87" t="str">
        <f>'Découvrir le monde'!$F$24</f>
        <v>-</v>
      </c>
      <c r="Y2" s="87" t="str">
        <f>'Découvrir le monde'!$F$25</f>
        <v>-</v>
      </c>
      <c r="Z2" s="87" t="str">
        <f>'Découvrir le monde'!$F$26</f>
        <v>-</v>
      </c>
      <c r="AA2" s="87" t="str">
        <f>'Découvrir le monde'!$F$27</f>
        <v>-</v>
      </c>
      <c r="AB2" s="87" t="str">
        <f>'Découvrir le monde'!$F$28</f>
        <v>-</v>
      </c>
      <c r="AC2" s="87" t="str">
        <f>'Découvrir le monde'!$F$29</f>
        <v>-</v>
      </c>
      <c r="AD2" s="87" t="str">
        <f>'Découvrir le monde'!$F$30</f>
        <v>-</v>
      </c>
      <c r="AE2" s="87" t="str">
        <f>'Découvrir le monde'!$F$31</f>
        <v>-</v>
      </c>
      <c r="AF2" s="87" t="str">
        <f>'Découvrir le monde'!$F$32</f>
        <v>-</v>
      </c>
      <c r="AG2" s="87" t="str">
        <f>'Découvrir le monde'!$F$33</f>
        <v>-</v>
      </c>
      <c r="AH2" s="87" t="str">
        <f>'Découvrir le monde'!$F$34</f>
        <v>-</v>
      </c>
      <c r="AI2" s="87" t="str">
        <f>'Découvrir le monde'!$F$35</f>
        <v>-</v>
      </c>
      <c r="AJ2" s="87">
        <f>'Découvrir le monde'!$F$40</f>
        <v>0</v>
      </c>
    </row>
    <row r="3" spans="1:36" ht="12.75">
      <c r="A3" s="217" t="s">
        <v>257</v>
      </c>
      <c r="B3" s="217"/>
      <c r="C3" s="217"/>
      <c r="D3" s="217"/>
      <c r="E3" s="217"/>
      <c r="F3" s="217"/>
      <c r="G3" s="218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36" ht="12.75">
      <c r="A4" s="83" t="s">
        <v>288</v>
      </c>
      <c r="B4" s="220" t="s">
        <v>263</v>
      </c>
      <c r="C4" s="220"/>
      <c r="D4" s="220"/>
      <c r="E4" s="220"/>
      <c r="F4" s="220"/>
      <c r="G4" s="220"/>
      <c r="H4" s="87" t="str">
        <f>'Découvrir le monde'!$P$8</f>
        <v>-</v>
      </c>
      <c r="I4" s="87" t="str">
        <f>'Découvrir le monde'!$P$9</f>
        <v>-</v>
      </c>
      <c r="J4" s="87" t="str">
        <f>'Découvrir le monde'!$P$10</f>
        <v>-</v>
      </c>
      <c r="K4" s="87" t="str">
        <f>'Découvrir le monde'!$P$11</f>
        <v>-</v>
      </c>
      <c r="L4" s="87" t="str">
        <f>'Découvrir le monde'!$P$12</f>
        <v>-</v>
      </c>
      <c r="M4" s="87" t="str">
        <f>'Découvrir le monde'!$P$13</f>
        <v>-</v>
      </c>
      <c r="N4" s="87" t="str">
        <f>'Découvrir le monde'!$P$14</f>
        <v>-</v>
      </c>
      <c r="O4" s="87" t="str">
        <f>'Découvrir le monde'!$P$15</f>
        <v>-</v>
      </c>
      <c r="P4" s="87" t="str">
        <f>'Découvrir le monde'!$P$16</f>
        <v>-</v>
      </c>
      <c r="Q4" s="87" t="str">
        <f>'Découvrir le monde'!$P$17</f>
        <v>-</v>
      </c>
      <c r="R4" s="87" t="str">
        <f>'Découvrir le monde'!$P$18</f>
        <v>-</v>
      </c>
      <c r="S4" s="87" t="str">
        <f>'Découvrir le monde'!$P$19</f>
        <v>-</v>
      </c>
      <c r="T4" s="87" t="str">
        <f>'Découvrir le monde'!$P$20</f>
        <v>-</v>
      </c>
      <c r="U4" s="87" t="str">
        <f>'Découvrir le monde'!$P$21</f>
        <v>-</v>
      </c>
      <c r="V4" s="87" t="str">
        <f>'Découvrir le monde'!$P$22</f>
        <v>-</v>
      </c>
      <c r="W4" s="87" t="str">
        <f>'Découvrir le monde'!$P$23</f>
        <v>-</v>
      </c>
      <c r="X4" s="87" t="str">
        <f>'Découvrir le monde'!$P$24</f>
        <v>-</v>
      </c>
      <c r="Y4" s="87" t="str">
        <f>'Découvrir le monde'!$P$25</f>
        <v>-</v>
      </c>
      <c r="Z4" s="87" t="str">
        <f>'Découvrir le monde'!$P$26</f>
        <v>-</v>
      </c>
      <c r="AA4" s="87" t="str">
        <f>'Découvrir le monde'!$P$27</f>
        <v>-</v>
      </c>
      <c r="AB4" s="87" t="str">
        <f>'Découvrir le monde'!$P$28</f>
        <v>-</v>
      </c>
      <c r="AC4" s="87" t="str">
        <f>'Découvrir le monde'!$P$29</f>
        <v>-</v>
      </c>
      <c r="AD4" s="87" t="str">
        <f>'Découvrir le monde'!$P$30</f>
        <v>-</v>
      </c>
      <c r="AE4" s="87" t="str">
        <f>'Découvrir le monde'!$P$31</f>
        <v>-</v>
      </c>
      <c r="AF4" s="87" t="str">
        <f>'Découvrir le monde'!$P$32</f>
        <v>-</v>
      </c>
      <c r="AG4" s="87" t="str">
        <f>'Découvrir le monde'!$P$33</f>
        <v>-</v>
      </c>
      <c r="AH4" s="87" t="str">
        <f>'Découvrir le monde'!$P$34</f>
        <v>-</v>
      </c>
      <c r="AI4" s="87" t="str">
        <f>'Découvrir le monde'!$P$35</f>
        <v>-</v>
      </c>
      <c r="AJ4" s="87">
        <f>'Découvrir le monde'!$P$40</f>
        <v>0</v>
      </c>
    </row>
    <row r="5" spans="1:36" ht="12.75">
      <c r="A5" s="83" t="s">
        <v>283</v>
      </c>
      <c r="B5" s="220" t="s">
        <v>26</v>
      </c>
      <c r="C5" s="220"/>
      <c r="D5" s="220"/>
      <c r="E5" s="220"/>
      <c r="F5" s="220"/>
      <c r="G5" s="220"/>
      <c r="H5" s="87" t="str">
        <f>'Découvrir le monde'!$V$8</f>
        <v>-</v>
      </c>
      <c r="I5" s="87" t="str">
        <f>'Découvrir le monde'!$V$9</f>
        <v>-</v>
      </c>
      <c r="J5" s="87" t="str">
        <f>'Découvrir le monde'!$V$10</f>
        <v>-</v>
      </c>
      <c r="K5" s="87" t="str">
        <f>'Découvrir le monde'!$V$11</f>
        <v>-</v>
      </c>
      <c r="L5" s="87" t="str">
        <f>'Découvrir le monde'!$V$12</f>
        <v>-</v>
      </c>
      <c r="M5" s="87" t="str">
        <f>'Découvrir le monde'!$V$13</f>
        <v>-</v>
      </c>
      <c r="N5" s="87" t="str">
        <f>'Découvrir le monde'!$V$14</f>
        <v>-</v>
      </c>
      <c r="O5" s="87" t="str">
        <f>'Découvrir le monde'!$V$15</f>
        <v>-</v>
      </c>
      <c r="P5" s="87" t="str">
        <f>'Découvrir le monde'!$V$16</f>
        <v>-</v>
      </c>
      <c r="Q5" s="87" t="str">
        <f>'Découvrir le monde'!$V$17</f>
        <v>-</v>
      </c>
      <c r="R5" s="87" t="str">
        <f>'Découvrir le monde'!$V$18</f>
        <v>-</v>
      </c>
      <c r="S5" s="87" t="str">
        <f>'Découvrir le monde'!$V$19</f>
        <v>-</v>
      </c>
      <c r="T5" s="87" t="str">
        <f>'Découvrir le monde'!$V$20</f>
        <v>-</v>
      </c>
      <c r="U5" s="87" t="str">
        <f>'Découvrir le monde'!$V$21</f>
        <v>-</v>
      </c>
      <c r="V5" s="87" t="str">
        <f>'Découvrir le monde'!$V$22</f>
        <v>-</v>
      </c>
      <c r="W5" s="87" t="str">
        <f>'Découvrir le monde'!$V$23</f>
        <v>-</v>
      </c>
      <c r="X5" s="87" t="str">
        <f>'Découvrir le monde'!$V$24</f>
        <v>-</v>
      </c>
      <c r="Y5" s="87" t="str">
        <f>'Découvrir le monde'!$V$25</f>
        <v>-</v>
      </c>
      <c r="Z5" s="87" t="str">
        <f>'Découvrir le monde'!$V$26</f>
        <v>-</v>
      </c>
      <c r="AA5" s="87" t="str">
        <f>'Découvrir le monde'!$V$27</f>
        <v>-</v>
      </c>
      <c r="AB5" s="87" t="str">
        <f>'Découvrir le monde'!$V$28</f>
        <v>-</v>
      </c>
      <c r="AC5" s="87" t="str">
        <f>'Découvrir le monde'!$V$29</f>
        <v>-</v>
      </c>
      <c r="AD5" s="87" t="str">
        <f>'Découvrir le monde'!$V$30</f>
        <v>-</v>
      </c>
      <c r="AE5" s="87" t="str">
        <f>'Découvrir le monde'!$V$31</f>
        <v>-</v>
      </c>
      <c r="AF5" s="87" t="str">
        <f>'Découvrir le monde'!$V$32</f>
        <v>-</v>
      </c>
      <c r="AG5" s="87" t="str">
        <f>'Découvrir le monde'!$V$33</f>
        <v>-</v>
      </c>
      <c r="AH5" s="87" t="str">
        <f>'Découvrir le monde'!$V$34</f>
        <v>-</v>
      </c>
      <c r="AI5" s="87" t="str">
        <f>'Découvrir le monde'!$V$35</f>
        <v>-</v>
      </c>
      <c r="AJ5" s="87">
        <f>'Découvrir le monde'!$V$40</f>
        <v>0</v>
      </c>
    </row>
    <row r="6" spans="1:36" ht="12.75">
      <c r="A6" s="83" t="s">
        <v>284</v>
      </c>
      <c r="B6" s="220" t="s">
        <v>264</v>
      </c>
      <c r="C6" s="220"/>
      <c r="D6" s="220"/>
      <c r="E6" s="220"/>
      <c r="F6" s="220"/>
      <c r="G6" s="220"/>
      <c r="H6" s="87" t="str">
        <f>'Découvrir le monde'!$Z$8</f>
        <v>-</v>
      </c>
      <c r="I6" s="87" t="str">
        <f>'Découvrir le monde'!$Z$9</f>
        <v>-</v>
      </c>
      <c r="J6" s="87" t="str">
        <f>'Découvrir le monde'!$Z$10</f>
        <v>-</v>
      </c>
      <c r="K6" s="87" t="str">
        <f>'Découvrir le monde'!$Z$11</f>
        <v>-</v>
      </c>
      <c r="L6" s="87" t="str">
        <f>'Découvrir le monde'!$Z$12</f>
        <v>-</v>
      </c>
      <c r="M6" s="87" t="str">
        <f>'Découvrir le monde'!$Z$13</f>
        <v>-</v>
      </c>
      <c r="N6" s="87" t="str">
        <f>'Découvrir le monde'!$Z$14</f>
        <v>-</v>
      </c>
      <c r="O6" s="87" t="str">
        <f>'Découvrir le monde'!$Z$15</f>
        <v>-</v>
      </c>
      <c r="P6" s="87" t="str">
        <f>'Découvrir le monde'!$Z$16</f>
        <v>-</v>
      </c>
      <c r="Q6" s="87" t="str">
        <f>'Découvrir le monde'!$Z$17</f>
        <v>-</v>
      </c>
      <c r="R6" s="87" t="str">
        <f>'Découvrir le monde'!$Z$18</f>
        <v>-</v>
      </c>
      <c r="S6" s="87" t="str">
        <f>'Découvrir le monde'!$Z$19</f>
        <v>-</v>
      </c>
      <c r="T6" s="87" t="str">
        <f>'Découvrir le monde'!$Z$20</f>
        <v>-</v>
      </c>
      <c r="U6" s="87" t="str">
        <f>'Découvrir le monde'!$Z$21</f>
        <v>-</v>
      </c>
      <c r="V6" s="87" t="str">
        <f>'Découvrir le monde'!$Z$22</f>
        <v>-</v>
      </c>
      <c r="W6" s="87" t="str">
        <f>'Découvrir le monde'!$Z$23</f>
        <v>-</v>
      </c>
      <c r="X6" s="87" t="str">
        <f>'Découvrir le monde'!$Z$24</f>
        <v>-</v>
      </c>
      <c r="Y6" s="87" t="str">
        <f>'Découvrir le monde'!$Z$25</f>
        <v>-</v>
      </c>
      <c r="Z6" s="87" t="str">
        <f>'Découvrir le monde'!$Z$26</f>
        <v>-</v>
      </c>
      <c r="AA6" s="87" t="str">
        <f>'Découvrir le monde'!$Z$27</f>
        <v>-</v>
      </c>
      <c r="AB6" s="87" t="str">
        <f>'Découvrir le monde'!$Z$28</f>
        <v>-</v>
      </c>
      <c r="AC6" s="87" t="str">
        <f>'Découvrir le monde'!$Z$29</f>
        <v>-</v>
      </c>
      <c r="AD6" s="87" t="str">
        <f>'Découvrir le monde'!$Z$30</f>
        <v>-</v>
      </c>
      <c r="AE6" s="87" t="str">
        <f>'Découvrir le monde'!$Z$31</f>
        <v>-</v>
      </c>
      <c r="AF6" s="87" t="str">
        <f>'Découvrir le monde'!$Z$32</f>
        <v>-</v>
      </c>
      <c r="AG6" s="87" t="str">
        <f>'Découvrir le monde'!$Z$33</f>
        <v>-</v>
      </c>
      <c r="AH6" s="87" t="str">
        <f>'Découvrir le monde'!$Z$34</f>
        <v>-</v>
      </c>
      <c r="AI6" s="87" t="str">
        <f>'Découvrir le monde'!$Z$35</f>
        <v>-</v>
      </c>
      <c r="AJ6" s="87">
        <f>'Découvrir le monde'!$Z$40</f>
        <v>0</v>
      </c>
    </row>
    <row r="7" spans="1:36" ht="12.75">
      <c r="A7" s="83" t="s">
        <v>285</v>
      </c>
      <c r="B7" s="220" t="s">
        <v>33</v>
      </c>
      <c r="C7" s="220"/>
      <c r="D7" s="220"/>
      <c r="E7" s="220"/>
      <c r="F7" s="220"/>
      <c r="G7" s="220"/>
      <c r="H7" s="87" t="str">
        <f>'Découvrir le monde'!$AD$8</f>
        <v>-</v>
      </c>
      <c r="I7" s="87" t="str">
        <f>'Découvrir le monde'!$AD$9</f>
        <v>-</v>
      </c>
      <c r="J7" s="87" t="str">
        <f>'Découvrir le monde'!$AD$10</f>
        <v>-</v>
      </c>
      <c r="K7" s="87" t="str">
        <f>'Découvrir le monde'!$AD$11</f>
        <v>-</v>
      </c>
      <c r="L7" s="87" t="str">
        <f>'Découvrir le monde'!$AD$12</f>
        <v>-</v>
      </c>
      <c r="M7" s="87" t="str">
        <f>'Découvrir le monde'!$AD$13</f>
        <v>-</v>
      </c>
      <c r="N7" s="87" t="str">
        <f>'Découvrir le monde'!$AD$14</f>
        <v>-</v>
      </c>
      <c r="O7" s="87" t="str">
        <f>'Découvrir le monde'!$AD$15</f>
        <v>-</v>
      </c>
      <c r="P7" s="87" t="str">
        <f>'Découvrir le monde'!$AD$16</f>
        <v>-</v>
      </c>
      <c r="Q7" s="87" t="str">
        <f>'Découvrir le monde'!$AD$17</f>
        <v>-</v>
      </c>
      <c r="R7" s="87" t="str">
        <f>'Découvrir le monde'!$AD$18</f>
        <v>-</v>
      </c>
      <c r="S7" s="87" t="str">
        <f>'Découvrir le monde'!$AD$19</f>
        <v>-</v>
      </c>
      <c r="T7" s="87" t="str">
        <f>'Découvrir le monde'!$AD$20</f>
        <v>-</v>
      </c>
      <c r="U7" s="87" t="str">
        <f>'Découvrir le monde'!$AD$21</f>
        <v>-</v>
      </c>
      <c r="V7" s="87" t="str">
        <f>'Découvrir le monde'!$AD$22</f>
        <v>-</v>
      </c>
      <c r="W7" s="87" t="str">
        <f>'Découvrir le monde'!$AD$23</f>
        <v>-</v>
      </c>
      <c r="X7" s="87" t="str">
        <f>'Découvrir le monde'!$AD$24</f>
        <v>-</v>
      </c>
      <c r="Y7" s="87" t="str">
        <f>'Découvrir le monde'!$AD$25</f>
        <v>-</v>
      </c>
      <c r="Z7" s="87" t="str">
        <f>'Découvrir le monde'!$AD$26</f>
        <v>-</v>
      </c>
      <c r="AA7" s="87" t="str">
        <f>'Découvrir le monde'!$AD$27</f>
        <v>-</v>
      </c>
      <c r="AB7" s="87" t="str">
        <f>'Découvrir le monde'!$AD$28</f>
        <v>-</v>
      </c>
      <c r="AC7" s="87" t="str">
        <f>'Découvrir le monde'!$AD$29</f>
        <v>-</v>
      </c>
      <c r="AD7" s="87" t="str">
        <f>'Découvrir le monde'!$AD$30</f>
        <v>-</v>
      </c>
      <c r="AE7" s="87" t="str">
        <f>'Découvrir le monde'!$AD$31</f>
        <v>-</v>
      </c>
      <c r="AF7" s="87" t="str">
        <f>'Découvrir le monde'!$AD$32</f>
        <v>-</v>
      </c>
      <c r="AG7" s="87" t="str">
        <f>'Découvrir le monde'!$AD$33</f>
        <v>-</v>
      </c>
      <c r="AH7" s="87" t="str">
        <f>'Découvrir le monde'!$AD$34</f>
        <v>-</v>
      </c>
      <c r="AI7" s="87" t="str">
        <f>'Découvrir le monde'!$AD$35</f>
        <v>-</v>
      </c>
      <c r="AJ7" s="87">
        <f>'Découvrir le monde'!$AD$40</f>
        <v>0</v>
      </c>
    </row>
    <row r="8" spans="1:36" ht="12.75">
      <c r="A8" s="83" t="s">
        <v>286</v>
      </c>
      <c r="B8" s="220" t="s">
        <v>37</v>
      </c>
      <c r="C8" s="220"/>
      <c r="D8" s="220"/>
      <c r="E8" s="220"/>
      <c r="F8" s="220"/>
      <c r="G8" s="220"/>
      <c r="H8" s="87" t="str">
        <f>'Découvrir le monde'!$AL$8</f>
        <v>-</v>
      </c>
      <c r="I8" s="87" t="str">
        <f>'Découvrir le monde'!$AL$9</f>
        <v>-</v>
      </c>
      <c r="J8" s="87" t="str">
        <f>'Découvrir le monde'!$AL$10</f>
        <v>-</v>
      </c>
      <c r="K8" s="87" t="str">
        <f>'Découvrir le monde'!$AL$11</f>
        <v>-</v>
      </c>
      <c r="L8" s="87" t="str">
        <f>'Découvrir le monde'!$AL$12</f>
        <v>-</v>
      </c>
      <c r="M8" s="87" t="str">
        <f>'Découvrir le monde'!$AL$13</f>
        <v>-</v>
      </c>
      <c r="N8" s="87" t="str">
        <f>'Découvrir le monde'!$AL$14</f>
        <v>-</v>
      </c>
      <c r="O8" s="87" t="str">
        <f>'Découvrir le monde'!$AL$15</f>
        <v>-</v>
      </c>
      <c r="P8" s="87" t="str">
        <f>'Découvrir le monde'!$AL$16</f>
        <v>-</v>
      </c>
      <c r="Q8" s="87" t="str">
        <f>'Découvrir le monde'!$AL$17</f>
        <v>-</v>
      </c>
      <c r="R8" s="87" t="str">
        <f>'Découvrir le monde'!$AL$18</f>
        <v>-</v>
      </c>
      <c r="S8" s="87" t="str">
        <f>'Découvrir le monde'!$AL$19</f>
        <v>-</v>
      </c>
      <c r="T8" s="87" t="str">
        <f>'Découvrir le monde'!$AL$20</f>
        <v>-</v>
      </c>
      <c r="U8" s="87" t="str">
        <f>'Découvrir le monde'!$AL$21</f>
        <v>-</v>
      </c>
      <c r="V8" s="87" t="str">
        <f>'Découvrir le monde'!$AL$22</f>
        <v>-</v>
      </c>
      <c r="W8" s="87" t="str">
        <f>'Découvrir le monde'!$AL$23</f>
        <v>-</v>
      </c>
      <c r="X8" s="87" t="str">
        <f>'Découvrir le monde'!$AL$24</f>
        <v>-</v>
      </c>
      <c r="Y8" s="87" t="str">
        <f>'Découvrir le monde'!$AL$25</f>
        <v>-</v>
      </c>
      <c r="Z8" s="87" t="str">
        <f>'Découvrir le monde'!$AL$26</f>
        <v>-</v>
      </c>
      <c r="AA8" s="87" t="str">
        <f>'Découvrir le monde'!$AL$27</f>
        <v>-</v>
      </c>
      <c r="AB8" s="87" t="str">
        <f>'Découvrir le monde'!$AL$28</f>
        <v>-</v>
      </c>
      <c r="AC8" s="87" t="str">
        <f>'Découvrir le monde'!$AL$29</f>
        <v>-</v>
      </c>
      <c r="AD8" s="87" t="str">
        <f>'Découvrir le monde'!$AL$30</f>
        <v>-</v>
      </c>
      <c r="AE8" s="87" t="str">
        <f>'Découvrir le monde'!$AL$31</f>
        <v>-</v>
      </c>
      <c r="AF8" s="87" t="str">
        <f>'Découvrir le monde'!$AL$32</f>
        <v>-</v>
      </c>
      <c r="AG8" s="87" t="str">
        <f>'Découvrir le monde'!$AL$33</f>
        <v>-</v>
      </c>
      <c r="AH8" s="87" t="str">
        <f>'Découvrir le monde'!$AL$34</f>
        <v>-</v>
      </c>
      <c r="AI8" s="87" t="str">
        <f>'Découvrir le monde'!$AL$35</f>
        <v>-</v>
      </c>
      <c r="AJ8" s="87">
        <f>'Découvrir le monde'!$AL$40</f>
        <v>0</v>
      </c>
    </row>
    <row r="9" spans="1:36" ht="12.75">
      <c r="A9" s="83" t="s">
        <v>287</v>
      </c>
      <c r="B9" s="220" t="s">
        <v>263</v>
      </c>
      <c r="C9" s="220"/>
      <c r="D9" s="220"/>
      <c r="E9" s="220"/>
      <c r="F9" s="220"/>
      <c r="G9" s="220"/>
      <c r="H9" s="87" t="str">
        <f>'Découvrir le monde'!$AR$8</f>
        <v>-</v>
      </c>
      <c r="I9" s="87" t="str">
        <f>'Découvrir le monde'!$AR$9</f>
        <v>-</v>
      </c>
      <c r="J9" s="87" t="str">
        <f>'Découvrir le monde'!$AR$10</f>
        <v>-</v>
      </c>
      <c r="K9" s="87" t="str">
        <f>'Découvrir le monde'!$AR$11</f>
        <v>-</v>
      </c>
      <c r="L9" s="87" t="str">
        <f>'Découvrir le monde'!$AR$12</f>
        <v>-</v>
      </c>
      <c r="M9" s="87" t="str">
        <f>'Découvrir le monde'!$AR$13</f>
        <v>-</v>
      </c>
      <c r="N9" s="87" t="str">
        <f>'Découvrir le monde'!$AR$14</f>
        <v>-</v>
      </c>
      <c r="O9" s="87" t="str">
        <f>'Découvrir le monde'!$AR$15</f>
        <v>-</v>
      </c>
      <c r="P9" s="87" t="str">
        <f>'Découvrir le monde'!$AR$16</f>
        <v>-</v>
      </c>
      <c r="Q9" s="87" t="str">
        <f>'Découvrir le monde'!$AR$17</f>
        <v>-</v>
      </c>
      <c r="R9" s="87" t="str">
        <f>'Découvrir le monde'!$AR$18</f>
        <v>-</v>
      </c>
      <c r="S9" s="87" t="str">
        <f>'Découvrir le monde'!$AR$19</f>
        <v>-</v>
      </c>
      <c r="T9" s="87" t="str">
        <f>'Découvrir le monde'!$AR$20</f>
        <v>-</v>
      </c>
      <c r="U9" s="87" t="str">
        <f>'Découvrir le monde'!$AR$21</f>
        <v>-</v>
      </c>
      <c r="V9" s="87" t="str">
        <f>'Découvrir le monde'!$AR$22</f>
        <v>-</v>
      </c>
      <c r="W9" s="87" t="str">
        <f>'Découvrir le monde'!$AR$23</f>
        <v>-</v>
      </c>
      <c r="X9" s="87" t="str">
        <f>'Découvrir le monde'!$AR$24</f>
        <v>-</v>
      </c>
      <c r="Y9" s="87" t="str">
        <f>'Découvrir le monde'!$AR$25</f>
        <v>-</v>
      </c>
      <c r="Z9" s="87" t="str">
        <f>'Découvrir le monde'!$AR$26</f>
        <v>-</v>
      </c>
      <c r="AA9" s="87" t="str">
        <f>'Découvrir le monde'!$AR$27</f>
        <v>-</v>
      </c>
      <c r="AB9" s="87" t="str">
        <f>'Découvrir le monde'!$AR$28</f>
        <v>-</v>
      </c>
      <c r="AC9" s="87" t="str">
        <f>'Découvrir le monde'!$AR$29</f>
        <v>-</v>
      </c>
      <c r="AD9" s="87" t="str">
        <f>'Découvrir le monde'!$AR$30</f>
        <v>-</v>
      </c>
      <c r="AE9" s="87" t="str">
        <f>'Découvrir le monde'!$AR$31</f>
        <v>-</v>
      </c>
      <c r="AF9" s="87" t="str">
        <f>'Découvrir le monde'!$AR$32</f>
        <v>-</v>
      </c>
      <c r="AG9" s="87" t="str">
        <f>'Découvrir le monde'!$AR$33</f>
        <v>-</v>
      </c>
      <c r="AH9" s="87" t="str">
        <f>'Découvrir le monde'!$AR$34</f>
        <v>-</v>
      </c>
      <c r="AI9" s="87" t="str">
        <f>'Découvrir le monde'!$AR$35</f>
        <v>-</v>
      </c>
      <c r="AJ9" s="87">
        <f>'Découvrir le monde'!$AR$40</f>
        <v>0</v>
      </c>
    </row>
    <row r="10" spans="1:36" ht="12.75">
      <c r="A10" s="217" t="s">
        <v>255</v>
      </c>
      <c r="B10" s="217"/>
      <c r="C10" s="217"/>
      <c r="D10" s="217"/>
      <c r="E10" s="217"/>
      <c r="F10" s="217"/>
      <c r="G10" s="21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ht="12.75">
      <c r="A11" s="83" t="s">
        <v>279</v>
      </c>
      <c r="B11" s="220" t="s">
        <v>52</v>
      </c>
      <c r="C11" s="220"/>
      <c r="D11" s="220"/>
      <c r="E11" s="220"/>
      <c r="F11" s="220"/>
      <c r="G11" s="220"/>
      <c r="H11" s="87" t="str">
        <f>'Activités graphiques, Ecriture'!$Z$8</f>
        <v>-</v>
      </c>
      <c r="I11" s="87" t="str">
        <f>'Activités graphiques, Ecriture'!$Z$9</f>
        <v>-</v>
      </c>
      <c r="J11" s="87" t="str">
        <f>'Activités graphiques, Ecriture'!$Z$10</f>
        <v>-</v>
      </c>
      <c r="K11" s="87" t="str">
        <f>'Activités graphiques, Ecriture'!$Z$11</f>
        <v>-</v>
      </c>
      <c r="L11" s="87" t="str">
        <f>'Activités graphiques, Ecriture'!$Z$12</f>
        <v>-</v>
      </c>
      <c r="M11" s="87" t="str">
        <f>'Activités graphiques, Ecriture'!$Z$13</f>
        <v>-</v>
      </c>
      <c r="N11" s="87" t="str">
        <f>'Activités graphiques, Ecriture'!$Z$14</f>
        <v>-</v>
      </c>
      <c r="O11" s="87" t="str">
        <f>'Activités graphiques, Ecriture'!$Z$15</f>
        <v>-</v>
      </c>
      <c r="P11" s="87" t="str">
        <f>'Activités graphiques, Ecriture'!$Z$16</f>
        <v>-</v>
      </c>
      <c r="Q11" s="87" t="str">
        <f>'Activités graphiques, Ecriture'!$Z$17</f>
        <v>-</v>
      </c>
      <c r="R11" s="87" t="str">
        <f>'Activités graphiques, Ecriture'!$Z$18</f>
        <v>-</v>
      </c>
      <c r="S11" s="87" t="str">
        <f>'Activités graphiques, Ecriture'!$Z$19</f>
        <v>-</v>
      </c>
      <c r="T11" s="87" t="str">
        <f>'Activités graphiques, Ecriture'!$Z$20</f>
        <v>-</v>
      </c>
      <c r="U11" s="87" t="str">
        <f>'Activités graphiques, Ecriture'!$Z$21</f>
        <v>-</v>
      </c>
      <c r="V11" s="87" t="str">
        <f>'Activités graphiques, Ecriture'!$Z$22</f>
        <v>-</v>
      </c>
      <c r="W11" s="87" t="str">
        <f>'Activités graphiques, Ecriture'!$Z$23</f>
        <v>-</v>
      </c>
      <c r="X11" s="87" t="str">
        <f>'Activités graphiques, Ecriture'!$Z$24</f>
        <v>-</v>
      </c>
      <c r="Y11" s="87" t="str">
        <f>'Activités graphiques, Ecriture'!$Z$25</f>
        <v>-</v>
      </c>
      <c r="Z11" s="87" t="str">
        <f>'Activités graphiques, Ecriture'!$Z$26</f>
        <v>-</v>
      </c>
      <c r="AA11" s="87" t="str">
        <f>'Activités graphiques, Ecriture'!$Z$27</f>
        <v>-</v>
      </c>
      <c r="AB11" s="87" t="str">
        <f>'Activités graphiques, Ecriture'!$Z$28</f>
        <v>-</v>
      </c>
      <c r="AC11" s="87" t="str">
        <f>'Activités graphiques, Ecriture'!$Z$29</f>
        <v>-</v>
      </c>
      <c r="AD11" s="87" t="str">
        <f>'Activités graphiques, Ecriture'!$Z$30</f>
        <v>-</v>
      </c>
      <c r="AE11" s="87" t="str">
        <f>'Activités graphiques, Ecriture'!$Z$31</f>
        <v>-</v>
      </c>
      <c r="AF11" s="87" t="str">
        <f>'Activités graphiques, Ecriture'!$Z$32</f>
        <v>-</v>
      </c>
      <c r="AG11" s="87" t="str">
        <f>'Activités graphiques, Ecriture'!$Z$33</f>
        <v>-</v>
      </c>
      <c r="AH11" s="87" t="str">
        <f>'Activités graphiques, Ecriture'!$Z$34</f>
        <v>-</v>
      </c>
      <c r="AI11" s="87" t="str">
        <f>'Activités graphiques, Ecriture'!$Z$35</f>
        <v>-</v>
      </c>
      <c r="AJ11" s="87">
        <f>'Activités graphiques, Ecriture'!$Z$40</f>
        <v>0</v>
      </c>
    </row>
    <row r="12" spans="1:36" ht="12.75">
      <c r="A12" s="83" t="s">
        <v>280</v>
      </c>
      <c r="B12" s="220" t="s">
        <v>265</v>
      </c>
      <c r="C12" s="220"/>
      <c r="D12" s="220"/>
      <c r="E12" s="220"/>
      <c r="F12" s="220"/>
      <c r="G12" s="220"/>
      <c r="H12" s="87" t="str">
        <f>'Activités graphiques, Ecriture'!$V$8</f>
        <v>-</v>
      </c>
      <c r="I12" s="87" t="str">
        <f>'Activités graphiques, Ecriture'!$V$9</f>
        <v>-</v>
      </c>
      <c r="J12" s="87" t="str">
        <f>'Activités graphiques, Ecriture'!$V$10</f>
        <v>-</v>
      </c>
      <c r="K12" s="87" t="str">
        <f>'Activités graphiques, Ecriture'!$V$11</f>
        <v>-</v>
      </c>
      <c r="L12" s="87" t="str">
        <f>'Activités graphiques, Ecriture'!$V$12</f>
        <v>-</v>
      </c>
      <c r="M12" s="87" t="str">
        <f>'Activités graphiques, Ecriture'!$V$13</f>
        <v>-</v>
      </c>
      <c r="N12" s="87" t="str">
        <f>'Activités graphiques, Ecriture'!$V$14</f>
        <v>-</v>
      </c>
      <c r="O12" s="87" t="str">
        <f>'Activités graphiques, Ecriture'!$V$15</f>
        <v>-</v>
      </c>
      <c r="P12" s="87" t="str">
        <f>'Activités graphiques, Ecriture'!$V$16</f>
        <v>-</v>
      </c>
      <c r="Q12" s="87" t="str">
        <f>'Activités graphiques, Ecriture'!$V$17</f>
        <v>-</v>
      </c>
      <c r="R12" s="87" t="str">
        <f>'Activités graphiques, Ecriture'!$V$18</f>
        <v>-</v>
      </c>
      <c r="S12" s="87" t="str">
        <f>'Activités graphiques, Ecriture'!$V$19</f>
        <v>-</v>
      </c>
      <c r="T12" s="87" t="str">
        <f>'Activités graphiques, Ecriture'!$V$20</f>
        <v>-</v>
      </c>
      <c r="U12" s="87" t="str">
        <f>'Activités graphiques, Ecriture'!$V$21</f>
        <v>-</v>
      </c>
      <c r="V12" s="87" t="str">
        <f>'Activités graphiques, Ecriture'!$V$22</f>
        <v>-</v>
      </c>
      <c r="W12" s="87" t="str">
        <f>'Activités graphiques, Ecriture'!$V$23</f>
        <v>-</v>
      </c>
      <c r="X12" s="87" t="str">
        <f>'Activités graphiques, Ecriture'!$V$24</f>
        <v>-</v>
      </c>
      <c r="Y12" s="87" t="str">
        <f>'Activités graphiques, Ecriture'!$V$25</f>
        <v>-</v>
      </c>
      <c r="Z12" s="87" t="str">
        <f>'Activités graphiques, Ecriture'!$V$26</f>
        <v>-</v>
      </c>
      <c r="AA12" s="87" t="str">
        <f>'Activités graphiques, Ecriture'!$V$27</f>
        <v>-</v>
      </c>
      <c r="AB12" s="87" t="str">
        <f>'Activités graphiques, Ecriture'!$V$28</f>
        <v>-</v>
      </c>
      <c r="AC12" s="87" t="str">
        <f>'Activités graphiques, Ecriture'!$V$29</f>
        <v>-</v>
      </c>
      <c r="AD12" s="87" t="str">
        <f>'Activités graphiques, Ecriture'!$V$30</f>
        <v>-</v>
      </c>
      <c r="AE12" s="87" t="str">
        <f>'Activités graphiques, Ecriture'!$V$31</f>
        <v>-</v>
      </c>
      <c r="AF12" s="87" t="str">
        <f>'Activités graphiques, Ecriture'!$V$32</f>
        <v>-</v>
      </c>
      <c r="AG12" s="87" t="str">
        <f>'Activités graphiques, Ecriture'!$V$33</f>
        <v>-</v>
      </c>
      <c r="AH12" s="87" t="str">
        <f>'Activités graphiques, Ecriture'!$V$34</f>
        <v>-</v>
      </c>
      <c r="AI12" s="87" t="str">
        <f>'Activités graphiques, Ecriture'!$V$35</f>
        <v>-</v>
      </c>
      <c r="AJ12" s="87">
        <f>'Activités graphiques, Ecriture'!$V$40</f>
        <v>0</v>
      </c>
    </row>
    <row r="13" spans="1:36" ht="12.75">
      <c r="A13" s="83" t="s">
        <v>281</v>
      </c>
      <c r="B13" s="220" t="s">
        <v>52</v>
      </c>
      <c r="C13" s="220"/>
      <c r="D13" s="220"/>
      <c r="E13" s="220"/>
      <c r="F13" s="220"/>
      <c r="G13" s="220"/>
      <c r="H13" s="87" t="str">
        <f>'Activités graphiques, Ecriture'!$R$8</f>
        <v>-</v>
      </c>
      <c r="I13" s="87" t="str">
        <f>'Activités graphiques, Ecriture'!$R$9</f>
        <v>-</v>
      </c>
      <c r="J13" s="87" t="str">
        <f>'Activités graphiques, Ecriture'!$R$10</f>
        <v>-</v>
      </c>
      <c r="K13" s="87" t="str">
        <f>'Activités graphiques, Ecriture'!$R$11</f>
        <v>-</v>
      </c>
      <c r="L13" s="87" t="str">
        <f>'Activités graphiques, Ecriture'!$R$12</f>
        <v>-</v>
      </c>
      <c r="M13" s="87" t="str">
        <f>'Activités graphiques, Ecriture'!$R$13</f>
        <v>-</v>
      </c>
      <c r="N13" s="87" t="str">
        <f>'Activités graphiques, Ecriture'!$R$14</f>
        <v>-</v>
      </c>
      <c r="O13" s="87" t="str">
        <f>'Activités graphiques, Ecriture'!$R$15</f>
        <v>-</v>
      </c>
      <c r="P13" s="87" t="str">
        <f>'Activités graphiques, Ecriture'!$R$16</f>
        <v>-</v>
      </c>
      <c r="Q13" s="87" t="str">
        <f>'Activités graphiques, Ecriture'!$R$17</f>
        <v>-</v>
      </c>
      <c r="R13" s="87" t="str">
        <f>'Activités graphiques, Ecriture'!$R$18</f>
        <v>-</v>
      </c>
      <c r="S13" s="87" t="str">
        <f>'Activités graphiques, Ecriture'!$R$19</f>
        <v>-</v>
      </c>
      <c r="T13" s="87" t="str">
        <f>'Activités graphiques, Ecriture'!$R$20</f>
        <v>-</v>
      </c>
      <c r="U13" s="87" t="str">
        <f>'Activités graphiques, Ecriture'!$R$21</f>
        <v>-</v>
      </c>
      <c r="V13" s="87" t="str">
        <f>'Activités graphiques, Ecriture'!$R$22</f>
        <v>-</v>
      </c>
      <c r="W13" s="87" t="str">
        <f>'Activités graphiques, Ecriture'!$R$23</f>
        <v>-</v>
      </c>
      <c r="X13" s="87" t="str">
        <f>'Activités graphiques, Ecriture'!$R$24</f>
        <v>-</v>
      </c>
      <c r="Y13" s="87" t="str">
        <f>'Activités graphiques, Ecriture'!$R$25</f>
        <v>-</v>
      </c>
      <c r="Z13" s="87" t="str">
        <f>'Activités graphiques, Ecriture'!$R$26</f>
        <v>-</v>
      </c>
      <c r="AA13" s="87" t="str">
        <f>'Activités graphiques, Ecriture'!$R$27</f>
        <v>-</v>
      </c>
      <c r="AB13" s="87" t="str">
        <f>'Activités graphiques, Ecriture'!$R$28</f>
        <v>-</v>
      </c>
      <c r="AC13" s="87" t="str">
        <f>'Activités graphiques, Ecriture'!$R$29</f>
        <v>-</v>
      </c>
      <c r="AD13" s="87" t="str">
        <f>'Activités graphiques, Ecriture'!$R$30</f>
        <v>-</v>
      </c>
      <c r="AE13" s="87" t="str">
        <f>'Activités graphiques, Ecriture'!$R$31</f>
        <v>-</v>
      </c>
      <c r="AF13" s="87" t="str">
        <f>'Activités graphiques, Ecriture'!$R$32</f>
        <v>-</v>
      </c>
      <c r="AG13" s="87" t="str">
        <f>'Activités graphiques, Ecriture'!$R$33</f>
        <v>-</v>
      </c>
      <c r="AH13" s="87" t="str">
        <f>'Activités graphiques, Ecriture'!$R$34</f>
        <v>-</v>
      </c>
      <c r="AI13" s="87" t="str">
        <f>'Activités graphiques, Ecriture'!$R$35</f>
        <v>-</v>
      </c>
      <c r="AJ13" s="87">
        <f>'Activités graphiques, Ecriture'!$R$40</f>
        <v>0</v>
      </c>
    </row>
    <row r="14" spans="1:36" ht="12.75">
      <c r="A14" s="217" t="s">
        <v>256</v>
      </c>
      <c r="B14" s="217"/>
      <c r="C14" s="217"/>
      <c r="D14" s="217"/>
      <c r="E14" s="217"/>
      <c r="F14" s="217"/>
      <c r="G14" s="21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ht="12.75">
      <c r="A15" s="83" t="s">
        <v>277</v>
      </c>
      <c r="B15" s="220" t="s">
        <v>267</v>
      </c>
      <c r="C15" s="220"/>
      <c r="D15" s="220"/>
      <c r="E15" s="220"/>
      <c r="F15" s="220"/>
      <c r="G15" s="220"/>
      <c r="H15" s="87" t="str">
        <f>'Activités graphiques, Ecriture'!$AD$8</f>
        <v>-</v>
      </c>
      <c r="I15" s="87" t="str">
        <f>'Activités graphiques, Ecriture'!$AD$9</f>
        <v>-</v>
      </c>
      <c r="J15" s="87" t="str">
        <f>'Activités graphiques, Ecriture'!$AD$10</f>
        <v>-</v>
      </c>
      <c r="K15" s="87" t="str">
        <f>'Activités graphiques, Ecriture'!$AD$11</f>
        <v>-</v>
      </c>
      <c r="L15" s="87" t="str">
        <f>'Activités graphiques, Ecriture'!$AD$12</f>
        <v>-</v>
      </c>
      <c r="M15" s="87" t="str">
        <f>'Activités graphiques, Ecriture'!$AD$13</f>
        <v>-</v>
      </c>
      <c r="N15" s="87" t="str">
        <f>'Activités graphiques, Ecriture'!$AD$14</f>
        <v>-</v>
      </c>
      <c r="O15" s="87" t="str">
        <f>'Activités graphiques, Ecriture'!$AD$15</f>
        <v>-</v>
      </c>
      <c r="P15" s="87" t="str">
        <f>'Activités graphiques, Ecriture'!$AD$16</f>
        <v>-</v>
      </c>
      <c r="Q15" s="87" t="str">
        <f>'Activités graphiques, Ecriture'!$AD$17</f>
        <v>-</v>
      </c>
      <c r="R15" s="87" t="str">
        <f>'Activités graphiques, Ecriture'!$AD$18</f>
        <v>-</v>
      </c>
      <c r="S15" s="87" t="str">
        <f>'Activités graphiques, Ecriture'!$AD$19</f>
        <v>-</v>
      </c>
      <c r="T15" s="87" t="str">
        <f>'Activités graphiques, Ecriture'!$AD$20</f>
        <v>-</v>
      </c>
      <c r="U15" s="87" t="str">
        <f>'Activités graphiques, Ecriture'!$AD$21</f>
        <v>-</v>
      </c>
      <c r="V15" s="87" t="str">
        <f>'Activités graphiques, Ecriture'!$AD$22</f>
        <v>-</v>
      </c>
      <c r="W15" s="87" t="str">
        <f>'Activités graphiques, Ecriture'!$AD$23</f>
        <v>-</v>
      </c>
      <c r="X15" s="87" t="str">
        <f>'Activités graphiques, Ecriture'!$AD$24</f>
        <v>-</v>
      </c>
      <c r="Y15" s="87" t="str">
        <f>'Activités graphiques, Ecriture'!$AD$25</f>
        <v>-</v>
      </c>
      <c r="Z15" s="87" t="str">
        <f>'Activités graphiques, Ecriture'!$AD$26</f>
        <v>-</v>
      </c>
      <c r="AA15" s="87" t="str">
        <f>'Activités graphiques, Ecriture'!$AD$27</f>
        <v>-</v>
      </c>
      <c r="AB15" s="87" t="str">
        <f>'Activités graphiques, Ecriture'!$AD$28</f>
        <v>-</v>
      </c>
      <c r="AC15" s="87" t="str">
        <f>'Activités graphiques, Ecriture'!$AD$29</f>
        <v>-</v>
      </c>
      <c r="AD15" s="87" t="str">
        <f>'Activités graphiques, Ecriture'!$AD$30</f>
        <v>-</v>
      </c>
      <c r="AE15" s="87" t="str">
        <f>'Activités graphiques, Ecriture'!$AD$31</f>
        <v>-</v>
      </c>
      <c r="AF15" s="87" t="str">
        <f>'Activités graphiques, Ecriture'!$AD$32</f>
        <v>-</v>
      </c>
      <c r="AG15" s="87" t="str">
        <f>'Activités graphiques, Ecriture'!$AD$33</f>
        <v>-</v>
      </c>
      <c r="AH15" s="87" t="str">
        <f>'Activités graphiques, Ecriture'!$AD$34</f>
        <v>-</v>
      </c>
      <c r="AI15" s="87" t="str">
        <f>'Activités graphiques, Ecriture'!$AD$35</f>
        <v>-</v>
      </c>
      <c r="AJ15" s="87">
        <f>'Activités graphiques, Ecriture'!$AD$40</f>
        <v>0</v>
      </c>
    </row>
    <row r="16" spans="1:36" ht="12.75">
      <c r="A16" s="83" t="s">
        <v>278</v>
      </c>
      <c r="B16" s="219" t="s">
        <v>266</v>
      </c>
      <c r="C16" s="219"/>
      <c r="D16" s="219"/>
      <c r="E16" s="219"/>
      <c r="F16" s="219"/>
      <c r="G16" s="219"/>
      <c r="H16" s="87" t="str">
        <f>'Activités graphiques, Ecriture'!$AN$8</f>
        <v>-</v>
      </c>
      <c r="I16" s="87" t="str">
        <f>'Activités graphiques, Ecriture'!$AN$9</f>
        <v>-</v>
      </c>
      <c r="J16" s="87" t="str">
        <f>'Activités graphiques, Ecriture'!$AN$10</f>
        <v>-</v>
      </c>
      <c r="K16" s="87" t="str">
        <f>'Activités graphiques, Ecriture'!$AN$11</f>
        <v>-</v>
      </c>
      <c r="L16" s="87" t="str">
        <f>'Activités graphiques, Ecriture'!$AN$12</f>
        <v>-</v>
      </c>
      <c r="M16" s="87" t="str">
        <f>'Activités graphiques, Ecriture'!$AN$13</f>
        <v>-</v>
      </c>
      <c r="N16" s="87" t="str">
        <f>'Activités graphiques, Ecriture'!$AN$14</f>
        <v>-</v>
      </c>
      <c r="O16" s="87" t="str">
        <f>'Activités graphiques, Ecriture'!$AN$15</f>
        <v>-</v>
      </c>
      <c r="P16" s="87" t="str">
        <f>'Activités graphiques, Ecriture'!$AN$16</f>
        <v>-</v>
      </c>
      <c r="Q16" s="87" t="str">
        <f>'Activités graphiques, Ecriture'!$AN$17</f>
        <v>-</v>
      </c>
      <c r="R16" s="87" t="str">
        <f>'Activités graphiques, Ecriture'!$AN$18</f>
        <v>-</v>
      </c>
      <c r="S16" s="87" t="str">
        <f>'Activités graphiques, Ecriture'!$AN$19</f>
        <v>-</v>
      </c>
      <c r="T16" s="87" t="str">
        <f>'Activités graphiques, Ecriture'!$AN$20</f>
        <v>-</v>
      </c>
      <c r="U16" s="87" t="str">
        <f>'Activités graphiques, Ecriture'!$AN$21</f>
        <v>-</v>
      </c>
      <c r="V16" s="87" t="str">
        <f>'Activités graphiques, Ecriture'!$AN$22</f>
        <v>-</v>
      </c>
      <c r="W16" s="87" t="str">
        <f>'Activités graphiques, Ecriture'!$AN$23</f>
        <v>-</v>
      </c>
      <c r="X16" s="87" t="str">
        <f>'Activités graphiques, Ecriture'!$AN$24</f>
        <v>-</v>
      </c>
      <c r="Y16" s="87" t="str">
        <f>'Activités graphiques, Ecriture'!$AN$25</f>
        <v>-</v>
      </c>
      <c r="Z16" s="87" t="str">
        <f>'Activités graphiques, Ecriture'!$AN$26</f>
        <v>-</v>
      </c>
      <c r="AA16" s="87" t="str">
        <f>'Activités graphiques, Ecriture'!$AN$27</f>
        <v>-</v>
      </c>
      <c r="AB16" s="87" t="str">
        <f>'Activités graphiques, Ecriture'!$AN$28</f>
        <v>-</v>
      </c>
      <c r="AC16" s="87" t="str">
        <f>'Activités graphiques, Ecriture'!$AN$29</f>
        <v>-</v>
      </c>
      <c r="AD16" s="87" t="str">
        <f>'Activités graphiques, Ecriture'!$AN$30</f>
        <v>-</v>
      </c>
      <c r="AE16" s="87" t="str">
        <f>'Activités graphiques, Ecriture'!$AN$31</f>
        <v>-</v>
      </c>
      <c r="AF16" s="87" t="str">
        <f>'Activités graphiques, Ecriture'!$AN$32</f>
        <v>-</v>
      </c>
      <c r="AG16" s="87" t="str">
        <f>'Activités graphiques, Ecriture'!$AN$33</f>
        <v>-</v>
      </c>
      <c r="AH16" s="87" t="str">
        <f>'Activités graphiques, Ecriture'!$AN$34</f>
        <v>-</v>
      </c>
      <c r="AI16" s="87" t="str">
        <f>'Activités graphiques, Ecriture'!$AN$35</f>
        <v>-</v>
      </c>
      <c r="AJ16" s="87">
        <f>'Activités graphiques, Ecriture'!$AN$40</f>
        <v>0</v>
      </c>
    </row>
    <row r="17" spans="1:36" ht="12.75">
      <c r="A17" s="217" t="s">
        <v>258</v>
      </c>
      <c r="B17" s="217"/>
      <c r="C17" s="217"/>
      <c r="D17" s="217"/>
      <c r="E17" s="217"/>
      <c r="F17" s="217"/>
      <c r="G17" s="21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2.75">
      <c r="A18" s="83" t="s">
        <v>273</v>
      </c>
      <c r="B18" s="220" t="s">
        <v>268</v>
      </c>
      <c r="C18" s="220"/>
      <c r="D18" s="220"/>
      <c r="E18" s="220"/>
      <c r="F18" s="220"/>
      <c r="G18" s="220"/>
      <c r="H18" s="164" t="str">
        <f>'Monde de l''écrit'!$AF$8</f>
        <v>-</v>
      </c>
      <c r="I18" s="164" t="str">
        <f>'Monde de l''écrit'!$AF$9</f>
        <v>-</v>
      </c>
      <c r="J18" s="164" t="str">
        <f>'Monde de l''écrit'!$AF$10</f>
        <v>-</v>
      </c>
      <c r="K18" s="164" t="str">
        <f>'Monde de l''écrit'!$AF$11</f>
        <v>-</v>
      </c>
      <c r="L18" s="164" t="str">
        <f>'Monde de l''écrit'!$AF$12</f>
        <v>-</v>
      </c>
      <c r="M18" s="164" t="str">
        <f>'Monde de l''écrit'!$AF$13</f>
        <v>-</v>
      </c>
      <c r="N18" s="164" t="str">
        <f>'Monde de l''écrit'!$AF$14</f>
        <v>-</v>
      </c>
      <c r="O18" s="164" t="str">
        <f>'Monde de l''écrit'!$AF$15</f>
        <v>-</v>
      </c>
      <c r="P18" s="164" t="str">
        <f>'Monde de l''écrit'!$AF$16</f>
        <v>-</v>
      </c>
      <c r="Q18" s="164" t="str">
        <f>'Monde de l''écrit'!$AF$17</f>
        <v>-</v>
      </c>
      <c r="R18" s="164" t="str">
        <f>'Monde de l''écrit'!$AF$18</f>
        <v>-</v>
      </c>
      <c r="S18" s="164" t="str">
        <f>'Monde de l''écrit'!$AF$19</f>
        <v>-</v>
      </c>
      <c r="T18" s="164" t="str">
        <f>'Monde de l''écrit'!$AF$20</f>
        <v>-</v>
      </c>
      <c r="U18" s="164" t="str">
        <f>'Monde de l''écrit'!$AF$21</f>
        <v>-</v>
      </c>
      <c r="V18" s="164" t="str">
        <f>'Monde de l''écrit'!$AF$22</f>
        <v>-</v>
      </c>
      <c r="W18" s="164" t="str">
        <f>'Monde de l''écrit'!$AF$23</f>
        <v>-</v>
      </c>
      <c r="X18" s="164" t="str">
        <f>'Monde de l''écrit'!$AF$24</f>
        <v>-</v>
      </c>
      <c r="Y18" s="164" t="str">
        <f>'Monde de l''écrit'!$AF$25</f>
        <v>-</v>
      </c>
      <c r="Z18" s="164" t="str">
        <f>'Monde de l''écrit'!$AF$26</f>
        <v>-</v>
      </c>
      <c r="AA18" s="164" t="str">
        <f>'Monde de l''écrit'!$AF$27</f>
        <v>-</v>
      </c>
      <c r="AB18" s="164" t="str">
        <f>'Monde de l''écrit'!$AF$28</f>
        <v>-</v>
      </c>
      <c r="AC18" s="164" t="str">
        <f>'Monde de l''écrit'!$AF$29</f>
        <v>-</v>
      </c>
      <c r="AD18" s="164" t="str">
        <f>'Monde de l''écrit'!$AF$30</f>
        <v>-</v>
      </c>
      <c r="AE18" s="164" t="str">
        <f>'Monde de l''écrit'!$AF$31</f>
        <v>-</v>
      </c>
      <c r="AF18" s="164" t="str">
        <f>'Monde de l''écrit'!$AF$32</f>
        <v>-</v>
      </c>
      <c r="AG18" s="164" t="str">
        <f>'Monde de l''écrit'!$AF$33</f>
        <v>-</v>
      </c>
      <c r="AH18" s="164" t="str">
        <f>'Monde de l''écrit'!$AF$34</f>
        <v>-</v>
      </c>
      <c r="AI18" s="164" t="str">
        <f>'Monde de l''écrit'!$AF$35</f>
        <v>-</v>
      </c>
      <c r="AJ18" s="164">
        <f>'Monde de l''écrit'!$AF$40</f>
        <v>0</v>
      </c>
    </row>
    <row r="19" spans="1:36" ht="12.75">
      <c r="A19" s="83" t="s">
        <v>274</v>
      </c>
      <c r="B19" s="220" t="s">
        <v>268</v>
      </c>
      <c r="C19" s="220"/>
      <c r="D19" s="220"/>
      <c r="E19" s="220"/>
      <c r="F19" s="220"/>
      <c r="G19" s="220"/>
      <c r="H19" s="87" t="str">
        <f>'Monde de l''écrit'!$AJ$8</f>
        <v>-</v>
      </c>
      <c r="I19" s="87" t="str">
        <f>'Monde de l''écrit'!$AJ$9</f>
        <v>-</v>
      </c>
      <c r="J19" s="87" t="str">
        <f>'Monde de l''écrit'!$AJ$10</f>
        <v>-</v>
      </c>
      <c r="K19" s="87" t="str">
        <f>'Monde de l''écrit'!$AJ$11</f>
        <v>-</v>
      </c>
      <c r="L19" s="87" t="str">
        <f>'Monde de l''écrit'!$AJ$12</f>
        <v>-</v>
      </c>
      <c r="M19" s="87" t="str">
        <f>'Monde de l''écrit'!$AJ$13</f>
        <v>-</v>
      </c>
      <c r="N19" s="87" t="str">
        <f>'Monde de l''écrit'!$AJ$14</f>
        <v>-</v>
      </c>
      <c r="O19" s="87" t="str">
        <f>'Monde de l''écrit'!$AJ$15</f>
        <v>-</v>
      </c>
      <c r="P19" s="87" t="str">
        <f>'Monde de l''écrit'!$AJ$16</f>
        <v>-</v>
      </c>
      <c r="Q19" s="87" t="str">
        <f>'Monde de l''écrit'!$AJ$17</f>
        <v>-</v>
      </c>
      <c r="R19" s="87" t="str">
        <f>'Monde de l''écrit'!$AJ$18</f>
        <v>-</v>
      </c>
      <c r="S19" s="87" t="str">
        <f>'Monde de l''écrit'!$AJ$19</f>
        <v>-</v>
      </c>
      <c r="T19" s="87" t="str">
        <f>'Monde de l''écrit'!$AJ$20</f>
        <v>-</v>
      </c>
      <c r="U19" s="87" t="str">
        <f>'Monde de l''écrit'!$AJ$21</f>
        <v>-</v>
      </c>
      <c r="V19" s="87" t="str">
        <f>'Monde de l''écrit'!$AJ$22</f>
        <v>-</v>
      </c>
      <c r="W19" s="87" t="str">
        <f>'Monde de l''écrit'!$AJ$23</f>
        <v>-</v>
      </c>
      <c r="X19" s="87" t="str">
        <f>'Monde de l''écrit'!$AJ$24</f>
        <v>-</v>
      </c>
      <c r="Y19" s="87" t="str">
        <f>'Monde de l''écrit'!$AJ$25</f>
        <v>-</v>
      </c>
      <c r="Z19" s="87" t="str">
        <f>'Monde de l''écrit'!$AJ$26</f>
        <v>-</v>
      </c>
      <c r="AA19" s="87" t="str">
        <f>'Monde de l''écrit'!$AJ$27</f>
        <v>-</v>
      </c>
      <c r="AB19" s="87" t="str">
        <f>'Monde de l''écrit'!$AJ$28</f>
        <v>-</v>
      </c>
      <c r="AC19" s="87" t="str">
        <f>'Monde de l''écrit'!$AJ$29</f>
        <v>-</v>
      </c>
      <c r="AD19" s="87" t="str">
        <f>'Monde de l''écrit'!$AJ$30</f>
        <v>-</v>
      </c>
      <c r="AE19" s="87" t="str">
        <f>'Monde de l''écrit'!$AJ$31</f>
        <v>-</v>
      </c>
      <c r="AF19" s="87" t="str">
        <f>'Monde de l''écrit'!$AJ$32</f>
        <v>-</v>
      </c>
      <c r="AG19" s="87" t="str">
        <f>'Monde de l''écrit'!$AJ$33</f>
        <v>-</v>
      </c>
      <c r="AH19" s="87" t="str">
        <f>'Monde de l''écrit'!$AJ$34</f>
        <v>-</v>
      </c>
      <c r="AI19" s="87" t="str">
        <f>'Monde de l''écrit'!$AJ$35</f>
        <v>-</v>
      </c>
      <c r="AJ19" s="87">
        <f>'Monde de l''écrit'!$AJ$40</f>
        <v>0</v>
      </c>
    </row>
    <row r="20" spans="1:36" ht="12.75">
      <c r="A20" s="83" t="s">
        <v>275</v>
      </c>
      <c r="B20" s="220" t="s">
        <v>268</v>
      </c>
      <c r="C20" s="220"/>
      <c r="D20" s="220"/>
      <c r="E20" s="220"/>
      <c r="F20" s="220"/>
      <c r="G20" s="220"/>
      <c r="H20" s="87" t="str">
        <f>'Monde de l''écrit'!$AN$8</f>
        <v>-</v>
      </c>
      <c r="I20" s="87" t="str">
        <f>'Monde de l''écrit'!$AN$9</f>
        <v>-</v>
      </c>
      <c r="J20" s="87" t="str">
        <f>'Monde de l''écrit'!$AN$10</f>
        <v>-</v>
      </c>
      <c r="K20" s="87" t="str">
        <f>'Monde de l''écrit'!$AN$11</f>
        <v>-</v>
      </c>
      <c r="L20" s="87" t="str">
        <f>'Monde de l''écrit'!$AN$12</f>
        <v>-</v>
      </c>
      <c r="M20" s="87" t="str">
        <f>'Monde de l''écrit'!$AN$13</f>
        <v>-</v>
      </c>
      <c r="N20" s="87" t="str">
        <f>'Monde de l''écrit'!$AN$14</f>
        <v>-</v>
      </c>
      <c r="O20" s="87" t="str">
        <f>'Monde de l''écrit'!$AN$15</f>
        <v>-</v>
      </c>
      <c r="P20" s="87" t="str">
        <f>'Monde de l''écrit'!$AN$16</f>
        <v>-</v>
      </c>
      <c r="Q20" s="87" t="str">
        <f>'Monde de l''écrit'!$AN$17</f>
        <v>-</v>
      </c>
      <c r="R20" s="87" t="str">
        <f>'Monde de l''écrit'!$AN$18</f>
        <v>-</v>
      </c>
      <c r="S20" s="87" t="str">
        <f>'Monde de l''écrit'!$AN$19</f>
        <v>-</v>
      </c>
      <c r="T20" s="87" t="str">
        <f>'Monde de l''écrit'!$AN$20</f>
        <v>-</v>
      </c>
      <c r="U20" s="87" t="str">
        <f>'Monde de l''écrit'!$AN$21</f>
        <v>-</v>
      </c>
      <c r="V20" s="87" t="str">
        <f>'Monde de l''écrit'!$AN$22</f>
        <v>-</v>
      </c>
      <c r="W20" s="87" t="str">
        <f>'Monde de l''écrit'!$AN$23</f>
        <v>-</v>
      </c>
      <c r="X20" s="87" t="str">
        <f>'Monde de l''écrit'!$AN$24</f>
        <v>-</v>
      </c>
      <c r="Y20" s="87" t="str">
        <f>'Monde de l''écrit'!$AN$25</f>
        <v>-</v>
      </c>
      <c r="Z20" s="87" t="str">
        <f>'Monde de l''écrit'!$AN$26</f>
        <v>-</v>
      </c>
      <c r="AA20" s="87" t="str">
        <f>'Monde de l''écrit'!$AN$27</f>
        <v>-</v>
      </c>
      <c r="AB20" s="87" t="str">
        <f>'Monde de l''écrit'!$AN$28</f>
        <v>-</v>
      </c>
      <c r="AC20" s="87" t="str">
        <f>'Monde de l''écrit'!$AN$29</f>
        <v>-</v>
      </c>
      <c r="AD20" s="87" t="str">
        <f>'Monde de l''écrit'!$AN$30</f>
        <v>-</v>
      </c>
      <c r="AE20" s="87" t="str">
        <f>'Monde de l''écrit'!$AN$31</f>
        <v>-</v>
      </c>
      <c r="AF20" s="87" t="str">
        <f>'Monde de l''écrit'!$AN$32</f>
        <v>-</v>
      </c>
      <c r="AG20" s="87" t="str">
        <f>'Monde de l''écrit'!$AN$33</f>
        <v>-</v>
      </c>
      <c r="AH20" s="87" t="str">
        <f>'Monde de l''écrit'!$AN$34</f>
        <v>-</v>
      </c>
      <c r="AI20" s="87" t="str">
        <f>'Monde de l''écrit'!$AN$35</f>
        <v>-</v>
      </c>
      <c r="AJ20" s="87">
        <f>'Monde de l''écrit'!$AN$40</f>
        <v>0</v>
      </c>
    </row>
    <row r="21" spans="1:36" ht="12.75">
      <c r="A21" s="83" t="s">
        <v>276</v>
      </c>
      <c r="B21" s="220" t="s">
        <v>268</v>
      </c>
      <c r="C21" s="220"/>
      <c r="D21" s="220"/>
      <c r="E21" s="220"/>
      <c r="F21" s="220"/>
      <c r="G21" s="220"/>
      <c r="H21" s="87" t="str">
        <f>'Monde de l''écrit'!$W$8</f>
        <v>-</v>
      </c>
      <c r="I21" s="87" t="str">
        <f>'Monde de l''écrit'!$W$9</f>
        <v>-</v>
      </c>
      <c r="J21" s="87" t="str">
        <f>'Monde de l''écrit'!$W$10</f>
        <v>-</v>
      </c>
      <c r="K21" s="87" t="str">
        <f>'Monde de l''écrit'!$W$11</f>
        <v>-</v>
      </c>
      <c r="L21" s="87" t="str">
        <f>'Monde de l''écrit'!$W$12</f>
        <v>-</v>
      </c>
      <c r="M21" s="87" t="str">
        <f>'Monde de l''écrit'!$W$13</f>
        <v>-</v>
      </c>
      <c r="N21" s="87" t="str">
        <f>'Monde de l''écrit'!$W$14</f>
        <v>-</v>
      </c>
      <c r="O21" s="87" t="str">
        <f>'Monde de l''écrit'!$W$15</f>
        <v>-</v>
      </c>
      <c r="P21" s="87" t="str">
        <f>'Monde de l''écrit'!$W$16</f>
        <v>-</v>
      </c>
      <c r="Q21" s="87" t="str">
        <f>'Monde de l''écrit'!$W$17</f>
        <v>-</v>
      </c>
      <c r="R21" s="87" t="str">
        <f>'Monde de l''écrit'!$W$18</f>
        <v>-</v>
      </c>
      <c r="S21" s="87" t="str">
        <f>'Monde de l''écrit'!$W$19</f>
        <v>-</v>
      </c>
      <c r="T21" s="87" t="str">
        <f>'Monde de l''écrit'!$W$20</f>
        <v>-</v>
      </c>
      <c r="U21" s="87" t="str">
        <f>'Monde de l''écrit'!$W$21</f>
        <v>-</v>
      </c>
      <c r="V21" s="87" t="str">
        <f>'Monde de l''écrit'!$W$22</f>
        <v>-</v>
      </c>
      <c r="W21" s="87" t="str">
        <f>'Monde de l''écrit'!$W$23</f>
        <v>-</v>
      </c>
      <c r="X21" s="87" t="str">
        <f>'Monde de l''écrit'!$W$24</f>
        <v>-</v>
      </c>
      <c r="Y21" s="87" t="str">
        <f>'Monde de l''écrit'!$W$25</f>
        <v>-</v>
      </c>
      <c r="Z21" s="87" t="str">
        <f>'Monde de l''écrit'!$W$26</f>
        <v>-</v>
      </c>
      <c r="AA21" s="87" t="str">
        <f>'Monde de l''écrit'!$W$27</f>
        <v>-</v>
      </c>
      <c r="AB21" s="87" t="str">
        <f>'Monde de l''écrit'!$W$28</f>
        <v>-</v>
      </c>
      <c r="AC21" s="87" t="str">
        <f>'Monde de l''écrit'!$W$29</f>
        <v>-</v>
      </c>
      <c r="AD21" s="87" t="str">
        <f>'Monde de l''écrit'!$W$30</f>
        <v>-</v>
      </c>
      <c r="AE21" s="87" t="str">
        <f>'Monde de l''écrit'!$W$31</f>
        <v>-</v>
      </c>
      <c r="AF21" s="87" t="str">
        <f>'Monde de l''écrit'!$W$32</f>
        <v>-</v>
      </c>
      <c r="AG21" s="87" t="str">
        <f>'Monde de l''écrit'!$W$33</f>
        <v>-</v>
      </c>
      <c r="AH21" s="87" t="str">
        <f>'Monde de l''écrit'!$W$34</f>
        <v>-</v>
      </c>
      <c r="AI21" s="87" t="str">
        <f>'Monde de l''écrit'!$W$35</f>
        <v>-</v>
      </c>
      <c r="AJ21" s="87">
        <f>'Monde de l''écrit'!$W$40</f>
        <v>0</v>
      </c>
    </row>
    <row r="22" spans="1:36" ht="12.75">
      <c r="A22" s="217" t="s">
        <v>269</v>
      </c>
      <c r="B22" s="217"/>
      <c r="C22" s="217"/>
      <c r="D22" s="217"/>
      <c r="E22" s="217"/>
      <c r="F22" s="217"/>
      <c r="G22" s="21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</row>
    <row r="23" spans="1:36" ht="12.75">
      <c r="A23" s="83" t="s">
        <v>270</v>
      </c>
      <c r="B23" s="220" t="s">
        <v>135</v>
      </c>
      <c r="C23" s="220"/>
      <c r="D23" s="220"/>
      <c r="E23" s="220"/>
      <c r="F23" s="220"/>
      <c r="G23" s="220"/>
      <c r="H23" s="87" t="str">
        <f>Langage!$F$8</f>
        <v>-</v>
      </c>
      <c r="I23" s="87" t="str">
        <f>Langage!$F$9</f>
        <v>-</v>
      </c>
      <c r="J23" s="87" t="str">
        <f>Langage!$F$10</f>
        <v>-</v>
      </c>
      <c r="K23" s="87" t="str">
        <f>Langage!$F$11</f>
        <v>-</v>
      </c>
      <c r="L23" s="87" t="str">
        <f>Langage!$F$12</f>
        <v>-</v>
      </c>
      <c r="M23" s="87" t="str">
        <f>Langage!$F$13</f>
        <v>-</v>
      </c>
      <c r="N23" s="87" t="str">
        <f>Langage!$F$14</f>
        <v>-</v>
      </c>
      <c r="O23" s="87" t="str">
        <f>Langage!$F$15</f>
        <v>-</v>
      </c>
      <c r="P23" s="87" t="str">
        <f>Langage!$F$16</f>
        <v>-</v>
      </c>
      <c r="Q23" s="87" t="str">
        <f>Langage!$F$17</f>
        <v>-</v>
      </c>
      <c r="R23" s="87" t="str">
        <f>Langage!$F$18</f>
        <v>-</v>
      </c>
      <c r="S23" s="87" t="str">
        <f>Langage!$F$19</f>
        <v>-</v>
      </c>
      <c r="T23" s="87" t="str">
        <f>Langage!$F$20</f>
        <v>-</v>
      </c>
      <c r="U23" s="87" t="str">
        <f>Langage!$F$21</f>
        <v>-</v>
      </c>
      <c r="V23" s="87" t="str">
        <f>Langage!$F$22</f>
        <v>-</v>
      </c>
      <c r="W23" s="87" t="str">
        <f>Langage!$F$23</f>
        <v>-</v>
      </c>
      <c r="X23" s="87" t="str">
        <f>Langage!$F$24</f>
        <v>-</v>
      </c>
      <c r="Y23" s="87" t="str">
        <f>Langage!$F$25</f>
        <v>-</v>
      </c>
      <c r="Z23" s="87" t="str">
        <f>Langage!$F$26</f>
        <v>-</v>
      </c>
      <c r="AA23" s="87" t="str">
        <f>Langage!$F$27</f>
        <v>-</v>
      </c>
      <c r="AB23" s="87" t="str">
        <f>Langage!$F$28</f>
        <v>-</v>
      </c>
      <c r="AC23" s="87" t="str">
        <f>Langage!$F$29</f>
        <v>-</v>
      </c>
      <c r="AD23" s="87" t="str">
        <f>Langage!$F$30</f>
        <v>-</v>
      </c>
      <c r="AE23" s="87" t="str">
        <f>Langage!$F$31</f>
        <v>-</v>
      </c>
      <c r="AF23" s="87" t="str">
        <f>Langage!$F$32</f>
        <v>-</v>
      </c>
      <c r="AG23" s="87" t="str">
        <f>Langage!$F$33</f>
        <v>-</v>
      </c>
      <c r="AH23" s="87" t="str">
        <f>Langage!$F$34</f>
        <v>-</v>
      </c>
      <c r="AI23" s="87" t="str">
        <f>Langage!$F$35</f>
        <v>-</v>
      </c>
      <c r="AJ23" s="87">
        <f>Langage!$F$40</f>
        <v>0</v>
      </c>
    </row>
    <row r="24" spans="1:36" ht="12.75">
      <c r="A24" s="83" t="s">
        <v>271</v>
      </c>
      <c r="B24" s="220" t="s">
        <v>139</v>
      </c>
      <c r="C24" s="220"/>
      <c r="D24" s="220"/>
      <c r="E24" s="220"/>
      <c r="F24" s="220"/>
      <c r="G24" s="220"/>
      <c r="H24" s="87" t="str">
        <f>Langage!$K$8</f>
        <v>-</v>
      </c>
      <c r="I24" s="87" t="str">
        <f>Langage!$K$9</f>
        <v>-</v>
      </c>
      <c r="J24" s="87" t="str">
        <f>Langage!$K$10</f>
        <v>-</v>
      </c>
      <c r="K24" s="87" t="str">
        <f>Langage!$K$11</f>
        <v>-</v>
      </c>
      <c r="L24" s="87" t="str">
        <f>Langage!$K$12</f>
        <v>-</v>
      </c>
      <c r="M24" s="87" t="str">
        <f>Langage!$K$13</f>
        <v>-</v>
      </c>
      <c r="N24" s="87" t="str">
        <f>Langage!$K$14</f>
        <v>-</v>
      </c>
      <c r="O24" s="87" t="str">
        <f>Langage!$K$15</f>
        <v>-</v>
      </c>
      <c r="P24" s="87" t="str">
        <f>Langage!$K$16</f>
        <v>-</v>
      </c>
      <c r="Q24" s="87" t="str">
        <f>Langage!$K$17</f>
        <v>-</v>
      </c>
      <c r="R24" s="87" t="str">
        <f>Langage!$K$18</f>
        <v>-</v>
      </c>
      <c r="S24" s="87" t="str">
        <f>Langage!$K$19</f>
        <v>-</v>
      </c>
      <c r="T24" s="87" t="str">
        <f>Langage!$K$20</f>
        <v>-</v>
      </c>
      <c r="U24" s="87" t="str">
        <f>Langage!$K$21</f>
        <v>-</v>
      </c>
      <c r="V24" s="87" t="str">
        <f>Langage!$K$22</f>
        <v>-</v>
      </c>
      <c r="W24" s="87" t="str">
        <f>Langage!$K$23</f>
        <v>-</v>
      </c>
      <c r="X24" s="87" t="str">
        <f>Langage!$K$24</f>
        <v>-</v>
      </c>
      <c r="Y24" s="87" t="str">
        <f>Langage!$K$25</f>
        <v>-</v>
      </c>
      <c r="Z24" s="87" t="str">
        <f>Langage!$K$26</f>
        <v>-</v>
      </c>
      <c r="AA24" s="87" t="str">
        <f>Langage!$K$27</f>
        <v>-</v>
      </c>
      <c r="AB24" s="87" t="str">
        <f>Langage!$K$28</f>
        <v>-</v>
      </c>
      <c r="AC24" s="87" t="str">
        <f>Langage!$K$29</f>
        <v>-</v>
      </c>
      <c r="AD24" s="87" t="str">
        <f>Langage!$K$30</f>
        <v>-</v>
      </c>
      <c r="AE24" s="87" t="str">
        <f>Langage!$K$31</f>
        <v>-</v>
      </c>
      <c r="AF24" s="87" t="str">
        <f>Langage!$K$32</f>
        <v>-</v>
      </c>
      <c r="AG24" s="87" t="str">
        <f>Langage!$K$33</f>
        <v>-</v>
      </c>
      <c r="AH24" s="87" t="str">
        <f>Langage!$K$34</f>
        <v>-</v>
      </c>
      <c r="AI24" s="87" t="str">
        <f>Langage!$K$35</f>
        <v>-</v>
      </c>
      <c r="AJ24" s="87">
        <f>Langage!$K$40</f>
        <v>0</v>
      </c>
    </row>
    <row r="25" spans="1:36" ht="12.75">
      <c r="A25" s="83" t="s">
        <v>272</v>
      </c>
      <c r="B25" s="220" t="s">
        <v>144</v>
      </c>
      <c r="C25" s="220"/>
      <c r="D25" s="220"/>
      <c r="E25" s="220"/>
      <c r="F25" s="220"/>
      <c r="G25" s="220"/>
      <c r="H25" s="87" t="str">
        <f>Langage!$P$8</f>
        <v>-</v>
      </c>
      <c r="I25" s="87" t="str">
        <f>Langage!$P$9</f>
        <v>-</v>
      </c>
      <c r="J25" s="87" t="str">
        <f>Langage!$P$10</f>
        <v>-</v>
      </c>
      <c r="K25" s="87" t="str">
        <f>Langage!$P$11</f>
        <v>-</v>
      </c>
      <c r="L25" s="87" t="str">
        <f>Langage!$P$12</f>
        <v>-</v>
      </c>
      <c r="M25" s="87" t="str">
        <f>Langage!$P$13</f>
        <v>-</v>
      </c>
      <c r="N25" s="87" t="str">
        <f>Langage!$P$14</f>
        <v>-</v>
      </c>
      <c r="O25" s="87" t="str">
        <f>Langage!$P$15</f>
        <v>-</v>
      </c>
      <c r="P25" s="87" t="str">
        <f>Langage!$P$16</f>
        <v>-</v>
      </c>
      <c r="Q25" s="87" t="str">
        <f>Langage!$P$17</f>
        <v>-</v>
      </c>
      <c r="R25" s="87" t="str">
        <f>Langage!$P$18</f>
        <v>-</v>
      </c>
      <c r="S25" s="87" t="str">
        <f>Langage!$P$19</f>
        <v>-</v>
      </c>
      <c r="T25" s="87" t="str">
        <f>Langage!$P$20</f>
        <v>-</v>
      </c>
      <c r="U25" s="87" t="str">
        <f>Langage!$P$21</f>
        <v>-</v>
      </c>
      <c r="V25" s="87" t="str">
        <f>Langage!$P$22</f>
        <v>-</v>
      </c>
      <c r="W25" s="87" t="str">
        <f>Langage!$P$23</f>
        <v>-</v>
      </c>
      <c r="X25" s="87" t="str">
        <f>Langage!$P$24</f>
        <v>-</v>
      </c>
      <c r="Y25" s="87" t="str">
        <f>Langage!$P$25</f>
        <v>-</v>
      </c>
      <c r="Z25" s="87" t="str">
        <f>Langage!$P$26</f>
        <v>-</v>
      </c>
      <c r="AA25" s="87" t="str">
        <f>Langage!$P$27</f>
        <v>-</v>
      </c>
      <c r="AB25" s="87" t="str">
        <f>Langage!$P$28</f>
        <v>-</v>
      </c>
      <c r="AC25" s="87" t="str">
        <f>Langage!$P$29</f>
        <v>-</v>
      </c>
      <c r="AD25" s="87" t="str">
        <f>Langage!$P$30</f>
        <v>-</v>
      </c>
      <c r="AE25" s="87" t="str">
        <f>Langage!$P$31</f>
        <v>-</v>
      </c>
      <c r="AF25" s="87" t="str">
        <f>Langage!$P$32</f>
        <v>-</v>
      </c>
      <c r="AG25" s="87" t="str">
        <f>Langage!$P$33</f>
        <v>-</v>
      </c>
      <c r="AH25" s="87" t="str">
        <f>Langage!$P$34</f>
        <v>-</v>
      </c>
      <c r="AI25" s="87" t="str">
        <f>Langage!$P$35</f>
        <v>-</v>
      </c>
      <c r="AJ25" s="87">
        <f>Langage!$P$40</f>
        <v>0</v>
      </c>
    </row>
    <row r="26" spans="1:36" ht="12.75">
      <c r="A26" s="217" t="s">
        <v>259</v>
      </c>
      <c r="B26" s="217"/>
      <c r="C26" s="217"/>
      <c r="D26" s="217"/>
      <c r="E26" s="217"/>
      <c r="F26" s="217"/>
      <c r="G26" s="21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1:36" ht="12.75">
      <c r="A27" s="83" t="s">
        <v>292</v>
      </c>
      <c r="B27" s="220" t="s">
        <v>262</v>
      </c>
      <c r="C27" s="220"/>
      <c r="D27" s="220"/>
      <c r="E27" s="220"/>
      <c r="F27" s="220"/>
      <c r="G27" s="220"/>
      <c r="H27" s="87" t="str">
        <f>Langage!$X$8</f>
        <v>-</v>
      </c>
      <c r="I27" s="87" t="str">
        <f>Langage!$X$9</f>
        <v>-</v>
      </c>
      <c r="J27" s="87" t="str">
        <f>Langage!$X$10</f>
        <v>-</v>
      </c>
      <c r="K27" s="87" t="str">
        <f>Langage!$X$11</f>
        <v>-</v>
      </c>
      <c r="L27" s="87" t="str">
        <f>Langage!$X$12</f>
        <v>-</v>
      </c>
      <c r="M27" s="87" t="str">
        <f>Langage!$X$13</f>
        <v>-</v>
      </c>
      <c r="N27" s="87" t="str">
        <f>Langage!$X$14</f>
        <v>-</v>
      </c>
      <c r="O27" s="87" t="str">
        <f>Langage!$X$15</f>
        <v>-</v>
      </c>
      <c r="P27" s="87" t="str">
        <f>Langage!$X$16</f>
        <v>-</v>
      </c>
      <c r="Q27" s="87" t="str">
        <f>Langage!$X$17</f>
        <v>-</v>
      </c>
      <c r="R27" s="87" t="str">
        <f>Langage!$X$18</f>
        <v>-</v>
      </c>
      <c r="S27" s="87" t="str">
        <f>Langage!$X$19</f>
        <v>-</v>
      </c>
      <c r="T27" s="87" t="str">
        <f>Langage!$X$20</f>
        <v>-</v>
      </c>
      <c r="U27" s="87" t="str">
        <f>Langage!$X$21</f>
        <v>-</v>
      </c>
      <c r="V27" s="87" t="str">
        <f>Langage!$X$22</f>
        <v>-</v>
      </c>
      <c r="W27" s="87" t="str">
        <f>Langage!$X$23</f>
        <v>-</v>
      </c>
      <c r="X27" s="87" t="str">
        <f>Langage!$X$24</f>
        <v>-</v>
      </c>
      <c r="Y27" s="87" t="str">
        <f>Langage!$X$25</f>
        <v>-</v>
      </c>
      <c r="Z27" s="87" t="str">
        <f>Langage!$X$26</f>
        <v>-</v>
      </c>
      <c r="AA27" s="87" t="str">
        <f>Langage!$X$27</f>
        <v>-</v>
      </c>
      <c r="AB27" s="87" t="str">
        <f>Langage!$X$28</f>
        <v>-</v>
      </c>
      <c r="AC27" s="87" t="str">
        <f>Langage!$X$29</f>
        <v>-</v>
      </c>
      <c r="AD27" s="87" t="str">
        <f>Langage!$X$30</f>
        <v>-</v>
      </c>
      <c r="AE27" s="87" t="str">
        <f>Langage!$X$31</f>
        <v>-</v>
      </c>
      <c r="AF27" s="87" t="str">
        <f>Langage!$X$32</f>
        <v>-</v>
      </c>
      <c r="AG27" s="87" t="str">
        <f>Langage!$X$33</f>
        <v>-</v>
      </c>
      <c r="AH27" s="87" t="str">
        <f>Langage!$X$34</f>
        <v>-</v>
      </c>
      <c r="AI27" s="87" t="str">
        <f>Langage!$X$35</f>
        <v>-</v>
      </c>
      <c r="AJ27" s="87">
        <f>Langage!$X$40</f>
        <v>0</v>
      </c>
    </row>
    <row r="28" spans="1:36" ht="12.75">
      <c r="A28" s="83" t="s">
        <v>290</v>
      </c>
      <c r="B28" s="220" t="s">
        <v>158</v>
      </c>
      <c r="C28" s="220"/>
      <c r="D28" s="220"/>
      <c r="E28" s="220"/>
      <c r="F28" s="220"/>
      <c r="G28" s="220"/>
      <c r="H28" s="87" t="str">
        <f>Langage!$AE$8</f>
        <v>-</v>
      </c>
      <c r="I28" s="87" t="str">
        <f>Langage!$AE$9</f>
        <v>-</v>
      </c>
      <c r="J28" s="87" t="str">
        <f>Langage!$AE$10</f>
        <v>-</v>
      </c>
      <c r="K28" s="87" t="str">
        <f>Langage!$AE$11</f>
        <v>-</v>
      </c>
      <c r="L28" s="87" t="str">
        <f>Langage!$AE$12</f>
        <v>-</v>
      </c>
      <c r="M28" s="87" t="str">
        <f>Langage!$AE$13</f>
        <v>-</v>
      </c>
      <c r="N28" s="87" t="str">
        <f>Langage!$AE$14</f>
        <v>-</v>
      </c>
      <c r="O28" s="87" t="str">
        <f>Langage!$AE$15</f>
        <v>-</v>
      </c>
      <c r="P28" s="87" t="str">
        <f>Langage!$AE$16</f>
        <v>-</v>
      </c>
      <c r="Q28" s="87" t="str">
        <f>Langage!$AE$17</f>
        <v>-</v>
      </c>
      <c r="R28" s="87" t="str">
        <f>Langage!$AE$18</f>
        <v>-</v>
      </c>
      <c r="S28" s="87" t="str">
        <f>Langage!$AE$19</f>
        <v>-</v>
      </c>
      <c r="T28" s="87" t="str">
        <f>Langage!$AE$20</f>
        <v>-</v>
      </c>
      <c r="U28" s="87" t="str">
        <f>Langage!$AE$21</f>
        <v>-</v>
      </c>
      <c r="V28" s="87" t="str">
        <f>Langage!$AE$22</f>
        <v>-</v>
      </c>
      <c r="W28" s="87" t="str">
        <f>Langage!$AE$23</f>
        <v>-</v>
      </c>
      <c r="X28" s="87" t="str">
        <f>Langage!$AE$24</f>
        <v>-</v>
      </c>
      <c r="Y28" s="87" t="str">
        <f>Langage!$AE$25</f>
        <v>-</v>
      </c>
      <c r="Z28" s="87" t="str">
        <f>Langage!$AE$26</f>
        <v>-</v>
      </c>
      <c r="AA28" s="87" t="str">
        <f>Langage!$AE$27</f>
        <v>-</v>
      </c>
      <c r="AB28" s="87" t="str">
        <f>Langage!$AE$28</f>
        <v>-</v>
      </c>
      <c r="AC28" s="87" t="str">
        <f>Langage!$AE$29</f>
        <v>-</v>
      </c>
      <c r="AD28" s="87" t="str">
        <f>Langage!$AE$30</f>
        <v>-</v>
      </c>
      <c r="AE28" s="87" t="str">
        <f>Langage!$AE$31</f>
        <v>-</v>
      </c>
      <c r="AF28" s="87" t="str">
        <f>Langage!$AE$32</f>
        <v>-</v>
      </c>
      <c r="AG28" s="87" t="str">
        <f>Langage!$AE$33</f>
        <v>-</v>
      </c>
      <c r="AH28" s="87" t="str">
        <f>Langage!$AE$34</f>
        <v>-</v>
      </c>
      <c r="AI28" s="87" t="str">
        <f>Langage!$AE$35</f>
        <v>-</v>
      </c>
      <c r="AJ28" s="87">
        <f>Langage!$AE$40</f>
        <v>0</v>
      </c>
    </row>
    <row r="29" spans="1:36" ht="12.75">
      <c r="A29" s="83" t="s">
        <v>289</v>
      </c>
      <c r="B29" s="220" t="s">
        <v>158</v>
      </c>
      <c r="C29" s="220"/>
      <c r="D29" s="220"/>
      <c r="E29" s="220"/>
      <c r="F29" s="220"/>
      <c r="G29" s="220"/>
      <c r="H29" s="87" t="str">
        <f>Langage!$AL$8</f>
        <v>-</v>
      </c>
      <c r="I29" s="87" t="str">
        <f>Langage!$AL$9</f>
        <v>-</v>
      </c>
      <c r="J29" s="87" t="str">
        <f>Langage!$AL$10</f>
        <v>-</v>
      </c>
      <c r="K29" s="87" t="str">
        <f>Langage!$AL$11</f>
        <v>-</v>
      </c>
      <c r="L29" s="87" t="str">
        <f>Langage!$AL$12</f>
        <v>-</v>
      </c>
      <c r="M29" s="87" t="str">
        <f>Langage!$AL$13</f>
        <v>-</v>
      </c>
      <c r="N29" s="87" t="str">
        <f>Langage!$AL$14</f>
        <v>-</v>
      </c>
      <c r="O29" s="87" t="str">
        <f>Langage!$AL$15</f>
        <v>-</v>
      </c>
      <c r="P29" s="87" t="str">
        <f>Langage!$AL$16</f>
        <v>-</v>
      </c>
      <c r="Q29" s="87" t="str">
        <f>Langage!$AL$17</f>
        <v>-</v>
      </c>
      <c r="R29" s="87" t="str">
        <f>Langage!$AL$18</f>
        <v>-</v>
      </c>
      <c r="S29" s="87" t="str">
        <f>Langage!$AL$19</f>
        <v>-</v>
      </c>
      <c r="T29" s="87" t="str">
        <f>Langage!$AL$20</f>
        <v>-</v>
      </c>
      <c r="U29" s="87" t="str">
        <f>Langage!$AL$21</f>
        <v>-</v>
      </c>
      <c r="V29" s="87" t="str">
        <f>Langage!$AL$22</f>
        <v>-</v>
      </c>
      <c r="W29" s="87" t="str">
        <f>Langage!$AL$23</f>
        <v>-</v>
      </c>
      <c r="X29" s="87" t="str">
        <f>Langage!$AL$24</f>
        <v>-</v>
      </c>
      <c r="Y29" s="87" t="str">
        <f>Langage!$AL$25</f>
        <v>-</v>
      </c>
      <c r="Z29" s="87" t="str">
        <f>Langage!$AL$26</f>
        <v>-</v>
      </c>
      <c r="AA29" s="87" t="str">
        <f>Langage!$AL$27</f>
        <v>-</v>
      </c>
      <c r="AB29" s="87" t="str">
        <f>Langage!$AL$28</f>
        <v>-</v>
      </c>
      <c r="AC29" s="87" t="str">
        <f>Langage!$AL$29</f>
        <v>-</v>
      </c>
      <c r="AD29" s="87" t="str">
        <f>Langage!$AL$30</f>
        <v>-</v>
      </c>
      <c r="AE29" s="87" t="str">
        <f>Langage!$AL$31</f>
        <v>-</v>
      </c>
      <c r="AF29" s="87" t="str">
        <f>Langage!$AL$32</f>
        <v>-</v>
      </c>
      <c r="AG29" s="87" t="str">
        <f>Langage!$AL$33</f>
        <v>-</v>
      </c>
      <c r="AH29" s="87" t="str">
        <f>Langage!$AL$34</f>
        <v>-</v>
      </c>
      <c r="AI29" s="87" t="str">
        <f>Langage!$AL$35</f>
        <v>-</v>
      </c>
      <c r="AJ29" s="87">
        <f>Langage!$AL$40</f>
        <v>0</v>
      </c>
    </row>
    <row r="30" spans="1:36" ht="12.75">
      <c r="A30" s="83" t="s">
        <v>291</v>
      </c>
      <c r="B30" s="220" t="s">
        <v>165</v>
      </c>
      <c r="C30" s="220"/>
      <c r="D30" s="220"/>
      <c r="E30" s="220"/>
      <c r="F30" s="220"/>
      <c r="G30" s="220"/>
      <c r="H30" s="87" t="str">
        <f>'Langage (2)'!$G$8</f>
        <v>-</v>
      </c>
      <c r="I30" s="87" t="str">
        <f>'Langage (2)'!$G$9</f>
        <v>-</v>
      </c>
      <c r="J30" s="87" t="str">
        <f>'Langage (2)'!$G$10</f>
        <v>-</v>
      </c>
      <c r="K30" s="87" t="str">
        <f>'Langage (2)'!$G$11</f>
        <v>-</v>
      </c>
      <c r="L30" s="87" t="str">
        <f>'Langage (2)'!$G$12</f>
        <v>-</v>
      </c>
      <c r="M30" s="87" t="str">
        <f>'Langage (2)'!$G$13</f>
        <v>-</v>
      </c>
      <c r="N30" s="87" t="str">
        <f>'Langage (2)'!$G$14</f>
        <v>-</v>
      </c>
      <c r="O30" s="87" t="str">
        <f>'Langage (2)'!$G$15</f>
        <v>-</v>
      </c>
      <c r="P30" s="87" t="str">
        <f>'Langage (2)'!$G$16</f>
        <v>-</v>
      </c>
      <c r="Q30" s="87" t="str">
        <f>'Langage (2)'!$G$17</f>
        <v>-</v>
      </c>
      <c r="R30" s="87" t="str">
        <f>'Langage (2)'!$G$18</f>
        <v>-</v>
      </c>
      <c r="S30" s="87" t="str">
        <f>'Langage (2)'!$G$19</f>
        <v>-</v>
      </c>
      <c r="T30" s="87" t="str">
        <f>'Langage (2)'!$G$20</f>
        <v>-</v>
      </c>
      <c r="U30" s="87" t="str">
        <f>'Langage (2)'!$G$21</f>
        <v>-</v>
      </c>
      <c r="V30" s="87" t="str">
        <f>'Langage (2)'!$G$22</f>
        <v>-</v>
      </c>
      <c r="W30" s="87" t="str">
        <f>'Langage (2)'!$G$23</f>
        <v>-</v>
      </c>
      <c r="X30" s="87" t="str">
        <f>'Langage (2)'!$G$24</f>
        <v>-</v>
      </c>
      <c r="Y30" s="87" t="str">
        <f>'Langage (2)'!$G$25</f>
        <v>-</v>
      </c>
      <c r="Z30" s="87" t="str">
        <f>'Langage (2)'!$G$26</f>
        <v>-</v>
      </c>
      <c r="AA30" s="87" t="str">
        <f>'Langage (2)'!$G$27</f>
        <v>-</v>
      </c>
      <c r="AB30" s="87" t="str">
        <f>'Langage (2)'!$G$28</f>
        <v>-</v>
      </c>
      <c r="AC30" s="87" t="str">
        <f>'Langage (2)'!$G$29</f>
        <v>-</v>
      </c>
      <c r="AD30" s="87" t="str">
        <f>'Langage (2)'!$G$30</f>
        <v>-</v>
      </c>
      <c r="AE30" s="87" t="str">
        <f>'Langage (2)'!$G$31</f>
        <v>-</v>
      </c>
      <c r="AF30" s="87" t="str">
        <f>'Langage (2)'!$G$32</f>
        <v>-</v>
      </c>
      <c r="AG30" s="87" t="str">
        <f>'Langage (2)'!$G$33</f>
        <v>-</v>
      </c>
      <c r="AH30" s="87" t="str">
        <f>'Langage (2)'!$G$34</f>
        <v>-</v>
      </c>
      <c r="AI30" s="87" t="str">
        <f>'Langage (2)'!$G$35</f>
        <v>-</v>
      </c>
      <c r="AJ30" s="87">
        <f>'Langage (2)'!$G$40</f>
        <v>0</v>
      </c>
    </row>
    <row r="31" spans="1:36" ht="12.75">
      <c r="A31" s="83" t="s">
        <v>295</v>
      </c>
      <c r="B31" s="220" t="s">
        <v>170</v>
      </c>
      <c r="C31" s="220"/>
      <c r="D31" s="220"/>
      <c r="E31" s="220"/>
      <c r="F31" s="220"/>
      <c r="G31" s="220"/>
      <c r="H31" s="87" t="str">
        <f>'Langage (2)'!$V$8</f>
        <v>-</v>
      </c>
      <c r="I31" s="87" t="str">
        <f>'Langage (2)'!$V$9</f>
        <v>-</v>
      </c>
      <c r="J31" s="87" t="str">
        <f>'Langage (2)'!$V$10</f>
        <v>-</v>
      </c>
      <c r="K31" s="87" t="str">
        <f>'Langage (2)'!$V$11</f>
        <v>-</v>
      </c>
      <c r="L31" s="87" t="str">
        <f>'Langage (2)'!$V$12</f>
        <v>-</v>
      </c>
      <c r="M31" s="87" t="str">
        <f>'Langage (2)'!$V$13</f>
        <v>-</v>
      </c>
      <c r="N31" s="87" t="str">
        <f>'Langage (2)'!$V$14</f>
        <v>-</v>
      </c>
      <c r="O31" s="87" t="str">
        <f>'Langage (2)'!$V$15</f>
        <v>-</v>
      </c>
      <c r="P31" s="87" t="str">
        <f>'Langage (2)'!$V$16</f>
        <v>-</v>
      </c>
      <c r="Q31" s="87" t="str">
        <f>'Langage (2)'!$V$17</f>
        <v>-</v>
      </c>
      <c r="R31" s="87" t="str">
        <f>'Langage (2)'!$V$18</f>
        <v>-</v>
      </c>
      <c r="S31" s="87" t="str">
        <f>'Langage (2)'!$V$19</f>
        <v>-</v>
      </c>
      <c r="T31" s="87" t="str">
        <f>'Langage (2)'!$V$20</f>
        <v>-</v>
      </c>
      <c r="U31" s="87" t="str">
        <f>'Langage (2)'!$V$21</f>
        <v>-</v>
      </c>
      <c r="V31" s="87" t="str">
        <f>'Langage (2)'!$V$22</f>
        <v>-</v>
      </c>
      <c r="W31" s="87" t="str">
        <f>'Langage (2)'!$V$23</f>
        <v>-</v>
      </c>
      <c r="X31" s="87" t="str">
        <f>'Langage (2)'!$V$24</f>
        <v>-</v>
      </c>
      <c r="Y31" s="87" t="str">
        <f>'Langage (2)'!$V$25</f>
        <v>-</v>
      </c>
      <c r="Z31" s="87" t="str">
        <f>'Langage (2)'!$V$26</f>
        <v>-</v>
      </c>
      <c r="AA31" s="87" t="str">
        <f>'Langage (2)'!$V$27</f>
        <v>-</v>
      </c>
      <c r="AB31" s="87" t="str">
        <f>'Langage (2)'!$V$28</f>
        <v>-</v>
      </c>
      <c r="AC31" s="87" t="str">
        <f>'Langage (2)'!$V$29</f>
        <v>-</v>
      </c>
      <c r="AD31" s="87" t="str">
        <f>'Langage (2)'!$V$30</f>
        <v>-</v>
      </c>
      <c r="AE31" s="87" t="str">
        <f>'Langage (2)'!$V$31</f>
        <v>-</v>
      </c>
      <c r="AF31" s="87" t="str">
        <f>'Langage (2)'!$V$32</f>
        <v>-</v>
      </c>
      <c r="AG31" s="87" t="str">
        <f>'Langage (2)'!$V$33</f>
        <v>-</v>
      </c>
      <c r="AH31" s="87" t="str">
        <f>'Langage (2)'!$V$34</f>
        <v>-</v>
      </c>
      <c r="AI31" s="87" t="str">
        <f>'Langage (2)'!$V$35</f>
        <v>-</v>
      </c>
      <c r="AJ31" s="87">
        <f>'Langage (2)'!$V$40</f>
        <v>0</v>
      </c>
    </row>
    <row r="32" spans="1:36" ht="12.75">
      <c r="A32" s="83" t="s">
        <v>293</v>
      </c>
      <c r="B32" s="219" t="s">
        <v>306</v>
      </c>
      <c r="C32" s="219"/>
      <c r="D32" s="219"/>
      <c r="E32" s="219"/>
      <c r="F32" s="219"/>
      <c r="G32" s="219"/>
      <c r="H32" s="87" t="str">
        <f>'Langage (2)'!$AA$8</f>
        <v>-</v>
      </c>
      <c r="I32" s="87" t="str">
        <f>'Langage (2)'!$AA$9</f>
        <v>-</v>
      </c>
      <c r="J32" s="87" t="str">
        <f>'Langage (2)'!$AA$10</f>
        <v>-</v>
      </c>
      <c r="K32" s="87" t="str">
        <f>'Langage (2)'!$AA$11</f>
        <v>-</v>
      </c>
      <c r="L32" s="87" t="str">
        <f>'Langage (2)'!$AA$12</f>
        <v>-</v>
      </c>
      <c r="M32" s="87" t="str">
        <f>'Langage (2)'!$AA$13</f>
        <v>-</v>
      </c>
      <c r="N32" s="87" t="str">
        <f>'Langage (2)'!$AA$14</f>
        <v>-</v>
      </c>
      <c r="O32" s="87" t="str">
        <f>'Langage (2)'!$AA$15</f>
        <v>-</v>
      </c>
      <c r="P32" s="87" t="str">
        <f>'Langage (2)'!$AA$16</f>
        <v>-</v>
      </c>
      <c r="Q32" s="87" t="str">
        <f>'Langage (2)'!$AA$17</f>
        <v>-</v>
      </c>
      <c r="R32" s="87" t="str">
        <f>'Langage (2)'!$AA$18</f>
        <v>-</v>
      </c>
      <c r="S32" s="87" t="str">
        <f>'Langage (2)'!$AA$19</f>
        <v>-</v>
      </c>
      <c r="T32" s="87" t="str">
        <f>'Langage (2)'!$AA$20</f>
        <v>-</v>
      </c>
      <c r="U32" s="87" t="str">
        <f>'Langage (2)'!$AA$21</f>
        <v>-</v>
      </c>
      <c r="V32" s="87" t="str">
        <f>'Langage (2)'!$AA$22</f>
        <v>-</v>
      </c>
      <c r="W32" s="87" t="str">
        <f>'Langage (2)'!$AA$23</f>
        <v>-</v>
      </c>
      <c r="X32" s="87" t="str">
        <f>'Langage (2)'!$AA$24</f>
        <v>-</v>
      </c>
      <c r="Y32" s="87" t="str">
        <f>'Langage (2)'!$AA$25</f>
        <v>-</v>
      </c>
      <c r="Z32" s="87" t="str">
        <f>'Langage (2)'!$AA$26</f>
        <v>-</v>
      </c>
      <c r="AA32" s="87" t="str">
        <f>'Langage (2)'!$AA$27</f>
        <v>-</v>
      </c>
      <c r="AB32" s="87" t="str">
        <f>'Langage (2)'!$AA$28</f>
        <v>-</v>
      </c>
      <c r="AC32" s="87" t="str">
        <f>'Langage (2)'!$AA$29</f>
        <v>-</v>
      </c>
      <c r="AD32" s="87" t="str">
        <f>'Langage (2)'!$AA$30</f>
        <v>-</v>
      </c>
      <c r="AE32" s="87" t="str">
        <f>'Langage (2)'!$AA$31</f>
        <v>-</v>
      </c>
      <c r="AF32" s="87" t="str">
        <f>'Langage (2)'!$AA$32</f>
        <v>-</v>
      </c>
      <c r="AG32" s="87" t="str">
        <f>'Langage (2)'!$AA$33</f>
        <v>-</v>
      </c>
      <c r="AH32" s="87" t="str">
        <f>'Langage (2)'!$AA$34</f>
        <v>-</v>
      </c>
      <c r="AI32" s="87" t="str">
        <f>'Langage (2)'!$AA$35</f>
        <v>-</v>
      </c>
      <c r="AJ32" s="87">
        <f>'Langage (2)'!$AA$40</f>
        <v>0</v>
      </c>
    </row>
    <row r="33" spans="1:36" ht="12.75">
      <c r="A33" s="83" t="s">
        <v>294</v>
      </c>
      <c r="B33" s="219" t="s">
        <v>306</v>
      </c>
      <c r="C33" s="219"/>
      <c r="D33" s="219"/>
      <c r="E33" s="219"/>
      <c r="F33" s="219"/>
      <c r="G33" s="219"/>
      <c r="H33" s="87" t="str">
        <f>'Langage (2)'!$AH$8</f>
        <v>-</v>
      </c>
      <c r="I33" s="87" t="str">
        <f>'Langage (2)'!$AH$9</f>
        <v>-</v>
      </c>
      <c r="J33" s="87" t="str">
        <f>'Langage (2)'!$AH$10</f>
        <v>-</v>
      </c>
      <c r="K33" s="87" t="str">
        <f>'Langage (2)'!$AH$11</f>
        <v>-</v>
      </c>
      <c r="L33" s="87" t="str">
        <f>'Langage (2)'!$AH$12</f>
        <v>-</v>
      </c>
      <c r="M33" s="87" t="str">
        <f>'Langage (2)'!$AH$13</f>
        <v>-</v>
      </c>
      <c r="N33" s="87" t="str">
        <f>'Langage (2)'!$AH$14</f>
        <v>-</v>
      </c>
      <c r="O33" s="87" t="str">
        <f>'Langage (2)'!$AH$15</f>
        <v>-</v>
      </c>
      <c r="P33" s="87" t="str">
        <f>'Langage (2)'!$AH$16</f>
        <v>-</v>
      </c>
      <c r="Q33" s="87" t="str">
        <f>'Langage (2)'!$AH$17</f>
        <v>-</v>
      </c>
      <c r="R33" s="87" t="str">
        <f>'Langage (2)'!$AH$18</f>
        <v>-</v>
      </c>
      <c r="S33" s="87" t="str">
        <f>'Langage (2)'!$AH$19</f>
        <v>-</v>
      </c>
      <c r="T33" s="87" t="str">
        <f>'Langage (2)'!$AH$20</f>
        <v>-</v>
      </c>
      <c r="U33" s="87" t="str">
        <f>'Langage (2)'!$AH$21</f>
        <v>-</v>
      </c>
      <c r="V33" s="87" t="str">
        <f>'Langage (2)'!$AH$22</f>
        <v>-</v>
      </c>
      <c r="W33" s="87" t="str">
        <f>'Langage (2)'!$AH$23</f>
        <v>-</v>
      </c>
      <c r="X33" s="87" t="str">
        <f>'Langage (2)'!$AH$24</f>
        <v>-</v>
      </c>
      <c r="Y33" s="87" t="str">
        <f>'Langage (2)'!$AH$25</f>
        <v>-</v>
      </c>
      <c r="Z33" s="87" t="str">
        <f>'Langage (2)'!$AH$26</f>
        <v>-</v>
      </c>
      <c r="AA33" s="87" t="str">
        <f>'Langage (2)'!$AH$27</f>
        <v>-</v>
      </c>
      <c r="AB33" s="87" t="str">
        <f>'Langage (2)'!$AH$28</f>
        <v>-</v>
      </c>
      <c r="AC33" s="87" t="str">
        <f>'Langage (2)'!$AH$29</f>
        <v>-</v>
      </c>
      <c r="AD33" s="87" t="str">
        <f>'Langage (2)'!$AH$30</f>
        <v>-</v>
      </c>
      <c r="AE33" s="87" t="str">
        <f>'Langage (2)'!$AH$31</f>
        <v>-</v>
      </c>
      <c r="AF33" s="87" t="str">
        <f>'Langage (2)'!$AH$32</f>
        <v>-</v>
      </c>
      <c r="AG33" s="87" t="str">
        <f>'Langage (2)'!$AH$33</f>
        <v>-</v>
      </c>
      <c r="AH33" s="87" t="str">
        <f>'Langage (2)'!$AH$34</f>
        <v>-</v>
      </c>
      <c r="AI33" s="87" t="str">
        <f>'Langage (2)'!$AH$35</f>
        <v>-</v>
      </c>
      <c r="AJ33" s="87">
        <f>'Langage (2)'!$AH$40</f>
        <v>0</v>
      </c>
    </row>
    <row r="34" spans="1:36" ht="12.75">
      <c r="A34" s="217" t="s">
        <v>260</v>
      </c>
      <c r="B34" s="217"/>
      <c r="C34" s="217"/>
      <c r="D34" s="217"/>
      <c r="E34" s="217"/>
      <c r="F34" s="217"/>
      <c r="G34" s="21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1:36" ht="12.75">
      <c r="A35" s="82" t="s">
        <v>299</v>
      </c>
      <c r="B35" s="220" t="s">
        <v>296</v>
      </c>
      <c r="C35" s="220"/>
      <c r="D35" s="220"/>
      <c r="E35" s="220"/>
      <c r="F35" s="220"/>
      <c r="G35" s="220"/>
      <c r="H35" s="87" t="str">
        <f>Lexique!$I$8</f>
        <v>-</v>
      </c>
      <c r="I35" s="87" t="str">
        <f>Lexique!$I$9</f>
        <v>-</v>
      </c>
      <c r="J35" s="87" t="str">
        <f>Lexique!$I$10</f>
        <v>-</v>
      </c>
      <c r="K35" s="87" t="str">
        <f>Lexique!$I$11</f>
        <v>-</v>
      </c>
      <c r="L35" s="87" t="str">
        <f>Lexique!$I$12</f>
        <v>-</v>
      </c>
      <c r="M35" s="87" t="str">
        <f>Lexique!$I$13</f>
        <v>-</v>
      </c>
      <c r="N35" s="87" t="str">
        <f>Lexique!$I$14</f>
        <v>-</v>
      </c>
      <c r="O35" s="87" t="str">
        <f>Lexique!$I$15</f>
        <v>-</v>
      </c>
      <c r="P35" s="87" t="str">
        <f>Lexique!$I$16</f>
        <v>-</v>
      </c>
      <c r="Q35" s="87" t="str">
        <f>Lexique!$I$17</f>
        <v>-</v>
      </c>
      <c r="R35" s="87" t="str">
        <f>Lexique!$I$18</f>
        <v>-</v>
      </c>
      <c r="S35" s="87" t="str">
        <f>Lexique!$I$19</f>
        <v>-</v>
      </c>
      <c r="T35" s="87" t="str">
        <f>Lexique!$I$20</f>
        <v>-</v>
      </c>
      <c r="U35" s="87" t="str">
        <f>Lexique!$I$21</f>
        <v>-</v>
      </c>
      <c r="V35" s="87" t="str">
        <f>Lexique!$I$22</f>
        <v>-</v>
      </c>
      <c r="W35" s="87" t="str">
        <f>Lexique!$I$23</f>
        <v>-</v>
      </c>
      <c r="X35" s="87" t="str">
        <f>Lexique!$I$24</f>
        <v>-</v>
      </c>
      <c r="Y35" s="87" t="str">
        <f>Lexique!$I$25</f>
        <v>-</v>
      </c>
      <c r="Z35" s="87" t="str">
        <f>Lexique!$I$26</f>
        <v>-</v>
      </c>
      <c r="AA35" s="87" t="str">
        <f>Lexique!$I$27</f>
        <v>-</v>
      </c>
      <c r="AB35" s="87" t="str">
        <f>Lexique!$I$28</f>
        <v>-</v>
      </c>
      <c r="AC35" s="87" t="str">
        <f>Lexique!$I$29</f>
        <v>-</v>
      </c>
      <c r="AD35" s="87" t="str">
        <f>Lexique!$I$30</f>
        <v>-</v>
      </c>
      <c r="AE35" s="87" t="str">
        <f>Lexique!$I$31</f>
        <v>-</v>
      </c>
      <c r="AF35" s="87" t="str">
        <f>Lexique!$I$32</f>
        <v>-</v>
      </c>
      <c r="AG35" s="87" t="str">
        <f>Lexique!$I$33</f>
        <v>-</v>
      </c>
      <c r="AH35" s="87" t="str">
        <f>Lexique!$I$34</f>
        <v>-</v>
      </c>
      <c r="AI35" s="87" t="str">
        <f>Lexique!$I$35</f>
        <v>-</v>
      </c>
      <c r="AJ35" s="87">
        <f>Lexique!$I$40</f>
        <v>0</v>
      </c>
    </row>
    <row r="36" spans="1:36" ht="12.75">
      <c r="A36" s="82" t="s">
        <v>297</v>
      </c>
      <c r="B36" s="220" t="s">
        <v>203</v>
      </c>
      <c r="C36" s="220"/>
      <c r="D36" s="220"/>
      <c r="E36" s="220"/>
      <c r="F36" s="220"/>
      <c r="G36" s="220"/>
      <c r="H36" s="87" t="str">
        <f>Lexique!$AB$8</f>
        <v>-</v>
      </c>
      <c r="I36" s="87" t="str">
        <f>Lexique!$AB$9</f>
        <v>-</v>
      </c>
      <c r="J36" s="87" t="str">
        <f>Lexique!$AB$10</f>
        <v>-</v>
      </c>
      <c r="K36" s="87" t="str">
        <f>Lexique!$AB$11</f>
        <v>-</v>
      </c>
      <c r="L36" s="87" t="str">
        <f>Lexique!$AB$12</f>
        <v>-</v>
      </c>
      <c r="M36" s="87" t="str">
        <f>Lexique!$AB$13</f>
        <v>-</v>
      </c>
      <c r="N36" s="87" t="str">
        <f>Lexique!$AB$14</f>
        <v>-</v>
      </c>
      <c r="O36" s="87" t="str">
        <f>Lexique!$AB$15</f>
        <v>-</v>
      </c>
      <c r="P36" s="87" t="str">
        <f>Lexique!$AB$16</f>
        <v>-</v>
      </c>
      <c r="Q36" s="87" t="str">
        <f>Lexique!$AB$17</f>
        <v>-</v>
      </c>
      <c r="R36" s="87" t="str">
        <f>Lexique!$AB$18</f>
        <v>-</v>
      </c>
      <c r="S36" s="87" t="str">
        <f>Lexique!$AB$19</f>
        <v>-</v>
      </c>
      <c r="T36" s="87" t="str">
        <f>Lexique!$AB$20</f>
        <v>-</v>
      </c>
      <c r="U36" s="87" t="str">
        <f>Lexique!$AB$21</f>
        <v>-</v>
      </c>
      <c r="V36" s="87" t="str">
        <f>Lexique!$AB$22</f>
        <v>-</v>
      </c>
      <c r="W36" s="87" t="str">
        <f>Lexique!$AB$23</f>
        <v>-</v>
      </c>
      <c r="X36" s="87" t="str">
        <f>Lexique!$AB$24</f>
        <v>-</v>
      </c>
      <c r="Y36" s="87" t="str">
        <f>Lexique!$AB$25</f>
        <v>-</v>
      </c>
      <c r="Z36" s="87" t="str">
        <f>Lexique!$AB$26</f>
        <v>-</v>
      </c>
      <c r="AA36" s="87" t="str">
        <f>Lexique!$AB$27</f>
        <v>-</v>
      </c>
      <c r="AB36" s="87" t="str">
        <f>Lexique!$AB$28</f>
        <v>-</v>
      </c>
      <c r="AC36" s="87" t="str">
        <f>Lexique!$AB$29</f>
        <v>-</v>
      </c>
      <c r="AD36" s="87" t="str">
        <f>Lexique!$AB$30</f>
        <v>-</v>
      </c>
      <c r="AE36" s="87" t="str">
        <f>Lexique!$AB$31</f>
        <v>-</v>
      </c>
      <c r="AF36" s="87" t="str">
        <f>Lexique!$AB$32</f>
        <v>-</v>
      </c>
      <c r="AG36" s="87" t="str">
        <f>Lexique!$AB$33</f>
        <v>-</v>
      </c>
      <c r="AH36" s="87" t="str">
        <f>Lexique!$AB$34</f>
        <v>-</v>
      </c>
      <c r="AI36" s="87" t="str">
        <f>Lexique!$AB$35</f>
        <v>-</v>
      </c>
      <c r="AJ36" s="87">
        <f>Lexique!$AB$40</f>
        <v>0</v>
      </c>
    </row>
    <row r="37" spans="1:36" ht="12.75">
      <c r="A37" s="82" t="s">
        <v>298</v>
      </c>
      <c r="B37" s="220" t="s">
        <v>220</v>
      </c>
      <c r="C37" s="220"/>
      <c r="D37" s="220"/>
      <c r="E37" s="220"/>
      <c r="F37" s="220"/>
      <c r="G37" s="220"/>
      <c r="H37" s="87" t="str">
        <f>Lexique!$AH$8</f>
        <v>-</v>
      </c>
      <c r="I37" s="87" t="str">
        <f>Lexique!$AH$9</f>
        <v>-</v>
      </c>
      <c r="J37" s="87" t="str">
        <f>Lexique!$AH$10</f>
        <v>-</v>
      </c>
      <c r="K37" s="87" t="str">
        <f>Lexique!$AH$11</f>
        <v>-</v>
      </c>
      <c r="L37" s="87" t="str">
        <f>Lexique!$AH$12</f>
        <v>-</v>
      </c>
      <c r="M37" s="87" t="str">
        <f>Lexique!$AH$13</f>
        <v>-</v>
      </c>
      <c r="N37" s="87" t="str">
        <f>Lexique!$AH$14</f>
        <v>-</v>
      </c>
      <c r="O37" s="87" t="str">
        <f>Lexique!$AH$15</f>
        <v>-</v>
      </c>
      <c r="P37" s="87" t="str">
        <f>Lexique!$AH$16</f>
        <v>-</v>
      </c>
      <c r="Q37" s="87" t="str">
        <f>Lexique!$AH$17</f>
        <v>-</v>
      </c>
      <c r="R37" s="87" t="str">
        <f>Lexique!$AH$18</f>
        <v>-</v>
      </c>
      <c r="S37" s="87" t="str">
        <f>Lexique!$AH$19</f>
        <v>-</v>
      </c>
      <c r="T37" s="87" t="str">
        <f>Lexique!$AH$20</f>
        <v>-</v>
      </c>
      <c r="U37" s="87" t="str">
        <f>Lexique!$AH$21</f>
        <v>-</v>
      </c>
      <c r="V37" s="87" t="str">
        <f>Lexique!$AH$22</f>
        <v>-</v>
      </c>
      <c r="W37" s="87" t="str">
        <f>Lexique!$AH$23</f>
        <v>-</v>
      </c>
      <c r="X37" s="87" t="str">
        <f>Lexique!$AH$24</f>
        <v>-</v>
      </c>
      <c r="Y37" s="87" t="str">
        <f>Lexique!$AH$25</f>
        <v>-</v>
      </c>
      <c r="Z37" s="87" t="str">
        <f>Lexique!$AH$26</f>
        <v>-</v>
      </c>
      <c r="AA37" s="87" t="str">
        <f>Lexique!$AH$27</f>
        <v>-</v>
      </c>
      <c r="AB37" s="87" t="str">
        <f>Lexique!$AH$28</f>
        <v>-</v>
      </c>
      <c r="AC37" s="87" t="str">
        <f>Lexique!$AH$29</f>
        <v>-</v>
      </c>
      <c r="AD37" s="87" t="str">
        <f>Lexique!$AH$30</f>
        <v>-</v>
      </c>
      <c r="AE37" s="87" t="str">
        <f>Lexique!$AH$31</f>
        <v>-</v>
      </c>
      <c r="AF37" s="87" t="str">
        <f>Lexique!$AH$32</f>
        <v>-</v>
      </c>
      <c r="AG37" s="87" t="str">
        <f>Lexique!$AH$33</f>
        <v>-</v>
      </c>
      <c r="AH37" s="87" t="str">
        <f>Lexique!$AH$34</f>
        <v>-</v>
      </c>
      <c r="AI37" s="87" t="str">
        <f>Lexique!$AH$35</f>
        <v>-</v>
      </c>
      <c r="AJ37" s="87">
        <f>Lexique!$AH$40</f>
        <v>0</v>
      </c>
    </row>
    <row r="38" spans="1:36" ht="12.75">
      <c r="A38" s="217" t="s">
        <v>261</v>
      </c>
      <c r="B38" s="217"/>
      <c r="C38" s="217"/>
      <c r="D38" s="217"/>
      <c r="E38" s="217"/>
      <c r="F38" s="217"/>
      <c r="G38" s="21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36" ht="12.75">
      <c r="A39" s="82" t="s">
        <v>300</v>
      </c>
      <c r="B39" s="220" t="s">
        <v>222</v>
      </c>
      <c r="C39" s="220"/>
      <c r="D39" s="220"/>
      <c r="E39" s="220"/>
      <c r="F39" s="220"/>
      <c r="G39" s="220"/>
      <c r="H39" s="87" t="str">
        <f>Phonologie!$F$8</f>
        <v>-</v>
      </c>
      <c r="I39" s="87" t="str">
        <f>Phonologie!$F$9</f>
        <v>-</v>
      </c>
      <c r="J39" s="87" t="str">
        <f>Phonologie!$F$10</f>
        <v>-</v>
      </c>
      <c r="K39" s="87" t="str">
        <f>Phonologie!$F$11</f>
        <v>-</v>
      </c>
      <c r="L39" s="87" t="str">
        <f>Phonologie!$F$12</f>
        <v>-</v>
      </c>
      <c r="M39" s="87" t="str">
        <f>Phonologie!$F$13</f>
        <v>-</v>
      </c>
      <c r="N39" s="87" t="str">
        <f>Phonologie!$F$14</f>
        <v>-</v>
      </c>
      <c r="O39" s="87" t="str">
        <f>Phonologie!$F$15</f>
        <v>-</v>
      </c>
      <c r="P39" s="87" t="str">
        <f>Phonologie!$F$16</f>
        <v>-</v>
      </c>
      <c r="Q39" s="87" t="str">
        <f>Phonologie!$F$17</f>
        <v>-</v>
      </c>
      <c r="R39" s="87" t="str">
        <f>Phonologie!$F$18</f>
        <v>-</v>
      </c>
      <c r="S39" s="87" t="str">
        <f>Phonologie!$F$19</f>
        <v>-</v>
      </c>
      <c r="T39" s="87" t="str">
        <f>Phonologie!$F$20</f>
        <v>-</v>
      </c>
      <c r="U39" s="87" t="str">
        <f>Phonologie!$F$21</f>
        <v>-</v>
      </c>
      <c r="V39" s="87" t="str">
        <f>Phonologie!$F$22</f>
        <v>-</v>
      </c>
      <c r="W39" s="87" t="str">
        <f>Phonologie!$F$23</f>
        <v>-</v>
      </c>
      <c r="X39" s="87" t="str">
        <f>Phonologie!$F$24</f>
        <v>-</v>
      </c>
      <c r="Y39" s="87" t="str">
        <f>Phonologie!$F$25</f>
        <v>-</v>
      </c>
      <c r="Z39" s="87" t="str">
        <f>Phonologie!$F$26</f>
        <v>-</v>
      </c>
      <c r="AA39" s="87" t="str">
        <f>Phonologie!$F$27</f>
        <v>-</v>
      </c>
      <c r="AB39" s="87" t="str">
        <f>Phonologie!$F$28</f>
        <v>-</v>
      </c>
      <c r="AC39" s="87" t="str">
        <f>Phonologie!$F$29</f>
        <v>-</v>
      </c>
      <c r="AD39" s="87" t="str">
        <f>Phonologie!$F$30</f>
        <v>-</v>
      </c>
      <c r="AE39" s="87" t="str">
        <f>Phonologie!$F$31</f>
        <v>-</v>
      </c>
      <c r="AF39" s="87" t="str">
        <f>Phonologie!$F$32</f>
        <v>-</v>
      </c>
      <c r="AG39" s="87" t="str">
        <f>Phonologie!$F$33</f>
        <v>-</v>
      </c>
      <c r="AH39" s="87" t="str">
        <f>Phonologie!$F$34</f>
        <v>-</v>
      </c>
      <c r="AI39" s="87" t="str">
        <f>Phonologie!$F$35</f>
        <v>-</v>
      </c>
      <c r="AJ39" s="87">
        <f>Phonologie!$F$40</f>
        <v>0</v>
      </c>
    </row>
    <row r="40" spans="1:36" ht="12.75">
      <c r="A40" s="82" t="s">
        <v>303</v>
      </c>
      <c r="B40" s="220" t="s">
        <v>226</v>
      </c>
      <c r="C40" s="220"/>
      <c r="D40" s="220"/>
      <c r="E40" s="220"/>
      <c r="F40" s="220"/>
      <c r="G40" s="220"/>
      <c r="H40" s="87" t="str">
        <f>Phonologie!$J$8</f>
        <v>-</v>
      </c>
      <c r="I40" s="87" t="str">
        <f>Phonologie!$J$9</f>
        <v>-</v>
      </c>
      <c r="J40" s="87" t="str">
        <f>Phonologie!$J$10</f>
        <v>-</v>
      </c>
      <c r="K40" s="87" t="str">
        <f>Phonologie!$J$11</f>
        <v>-</v>
      </c>
      <c r="L40" s="87" t="str">
        <f>Phonologie!$J$12</f>
        <v>-</v>
      </c>
      <c r="M40" s="87" t="str">
        <f>Phonologie!$J$13</f>
        <v>-</v>
      </c>
      <c r="N40" s="87" t="str">
        <f>Phonologie!$J$14</f>
        <v>-</v>
      </c>
      <c r="O40" s="87" t="str">
        <f>Phonologie!$J$15</f>
        <v>-</v>
      </c>
      <c r="P40" s="87" t="str">
        <f>Phonologie!$J$16</f>
        <v>-</v>
      </c>
      <c r="Q40" s="87" t="str">
        <f>Phonologie!$J$17</f>
        <v>-</v>
      </c>
      <c r="R40" s="87" t="str">
        <f>Phonologie!$J$18</f>
        <v>-</v>
      </c>
      <c r="S40" s="87" t="str">
        <f>Phonologie!$J$19</f>
        <v>-</v>
      </c>
      <c r="T40" s="87" t="str">
        <f>Phonologie!$J$20</f>
        <v>-</v>
      </c>
      <c r="U40" s="87" t="str">
        <f>Phonologie!$J$21</f>
        <v>-</v>
      </c>
      <c r="V40" s="87" t="str">
        <f>Phonologie!$J$22</f>
        <v>-</v>
      </c>
      <c r="W40" s="87" t="str">
        <f>Phonologie!$J$23</f>
        <v>-</v>
      </c>
      <c r="X40" s="87" t="str">
        <f>Phonologie!$J$24</f>
        <v>-</v>
      </c>
      <c r="Y40" s="87" t="str">
        <f>Phonologie!$J$25</f>
        <v>-</v>
      </c>
      <c r="Z40" s="87" t="str">
        <f>Phonologie!$J$26</f>
        <v>-</v>
      </c>
      <c r="AA40" s="87" t="str">
        <f>Phonologie!$J$27</f>
        <v>-</v>
      </c>
      <c r="AB40" s="87" t="str">
        <f>Phonologie!$J$28</f>
        <v>-</v>
      </c>
      <c r="AC40" s="87" t="str">
        <f>Phonologie!$J$29</f>
        <v>-</v>
      </c>
      <c r="AD40" s="87" t="str">
        <f>Phonologie!$J$30</f>
        <v>-</v>
      </c>
      <c r="AE40" s="87" t="str">
        <f>Phonologie!$J$31</f>
        <v>-</v>
      </c>
      <c r="AF40" s="87" t="str">
        <f>Phonologie!$J$32</f>
        <v>-</v>
      </c>
      <c r="AG40" s="87" t="str">
        <f>Phonologie!$J$33</f>
        <v>-</v>
      </c>
      <c r="AH40" s="87" t="str">
        <f>Phonologie!$J$34</f>
        <v>-</v>
      </c>
      <c r="AI40" s="87" t="str">
        <f>Phonologie!$J$35</f>
        <v>-</v>
      </c>
      <c r="AJ40" s="87">
        <f>Phonologie!$J$40</f>
        <v>0</v>
      </c>
    </row>
    <row r="41" spans="1:36" ht="12.75">
      <c r="A41" s="83" t="s">
        <v>305</v>
      </c>
      <c r="B41" s="220" t="s">
        <v>230</v>
      </c>
      <c r="C41" s="220"/>
      <c r="D41" s="220"/>
      <c r="E41" s="220"/>
      <c r="F41" s="220"/>
      <c r="G41" s="220"/>
      <c r="H41" s="87" t="str">
        <f>Phonologie!$S$8</f>
        <v>-</v>
      </c>
      <c r="I41" s="87" t="str">
        <f>Phonologie!$S$9</f>
        <v>-</v>
      </c>
      <c r="J41" s="87" t="str">
        <f>Phonologie!$S$10</f>
        <v>-</v>
      </c>
      <c r="K41" s="87" t="str">
        <f>Phonologie!$S$11</f>
        <v>-</v>
      </c>
      <c r="L41" s="87" t="str">
        <f>Phonologie!$S$12</f>
        <v>-</v>
      </c>
      <c r="M41" s="87" t="str">
        <f>Phonologie!$S$13</f>
        <v>-</v>
      </c>
      <c r="N41" s="87" t="str">
        <f>Phonologie!$S$14</f>
        <v>-</v>
      </c>
      <c r="O41" s="87" t="str">
        <f>Phonologie!$S$15</f>
        <v>-</v>
      </c>
      <c r="P41" s="87" t="str">
        <f>Phonologie!$S$16</f>
        <v>-</v>
      </c>
      <c r="Q41" s="87" t="str">
        <f>Phonologie!$S$17</f>
        <v>-</v>
      </c>
      <c r="R41" s="87" t="str">
        <f>Phonologie!$S$18</f>
        <v>-</v>
      </c>
      <c r="S41" s="87" t="str">
        <f>Phonologie!$S$19</f>
        <v>-</v>
      </c>
      <c r="T41" s="87" t="str">
        <f>Phonologie!$S$20</f>
        <v>-</v>
      </c>
      <c r="U41" s="87" t="str">
        <f>Phonologie!$S$21</f>
        <v>-</v>
      </c>
      <c r="V41" s="87" t="str">
        <f>Phonologie!$S$22</f>
        <v>-</v>
      </c>
      <c r="W41" s="87" t="str">
        <f>Phonologie!$S$23</f>
        <v>-</v>
      </c>
      <c r="X41" s="87" t="str">
        <f>Phonologie!$S$24</f>
        <v>-</v>
      </c>
      <c r="Y41" s="87" t="str">
        <f>Phonologie!$S$25</f>
        <v>-</v>
      </c>
      <c r="Z41" s="87" t="str">
        <f>Phonologie!$S$26</f>
        <v>-</v>
      </c>
      <c r="AA41" s="87" t="str">
        <f>Phonologie!$S$27</f>
        <v>-</v>
      </c>
      <c r="AB41" s="87" t="str">
        <f>Phonologie!$S$28</f>
        <v>-</v>
      </c>
      <c r="AC41" s="87" t="str">
        <f>Phonologie!$S$29</f>
        <v>-</v>
      </c>
      <c r="AD41" s="87" t="str">
        <f>Phonologie!$S$30</f>
        <v>-</v>
      </c>
      <c r="AE41" s="87" t="str">
        <f>Phonologie!$S$31</f>
        <v>-</v>
      </c>
      <c r="AF41" s="87" t="str">
        <f>Phonologie!$S$32</f>
        <v>-</v>
      </c>
      <c r="AG41" s="87" t="str">
        <f>Phonologie!$S$33</f>
        <v>-</v>
      </c>
      <c r="AH41" s="87" t="str">
        <f>Phonologie!$S$34</f>
        <v>-</v>
      </c>
      <c r="AI41" s="87" t="str">
        <f>Phonologie!$S$35</f>
        <v>-</v>
      </c>
      <c r="AJ41" s="87">
        <f>Phonologie!$S$40</f>
        <v>0</v>
      </c>
    </row>
    <row r="42" spans="1:36" ht="12.75">
      <c r="A42" s="82" t="s">
        <v>301</v>
      </c>
      <c r="B42" s="220" t="s">
        <v>222</v>
      </c>
      <c r="C42" s="220"/>
      <c r="D42" s="220"/>
      <c r="E42" s="220"/>
      <c r="F42" s="220"/>
      <c r="G42" s="220"/>
      <c r="H42" s="87" t="str">
        <f>Phonologie!$X$8</f>
        <v>-</v>
      </c>
      <c r="I42" s="87" t="str">
        <f>Phonologie!$X$9</f>
        <v>-</v>
      </c>
      <c r="J42" s="87" t="str">
        <f>Phonologie!$X$10</f>
        <v>-</v>
      </c>
      <c r="K42" s="87" t="str">
        <f>Phonologie!$X$11</f>
        <v>-</v>
      </c>
      <c r="L42" s="87" t="str">
        <f>Phonologie!$X$12</f>
        <v>-</v>
      </c>
      <c r="M42" s="87" t="str">
        <f>Phonologie!$X$13</f>
        <v>-</v>
      </c>
      <c r="N42" s="87" t="str">
        <f>Phonologie!$X$14</f>
        <v>-</v>
      </c>
      <c r="O42" s="87" t="str">
        <f>Phonologie!$X$15</f>
        <v>-</v>
      </c>
      <c r="P42" s="87" t="str">
        <f>Phonologie!$X$16</f>
        <v>-</v>
      </c>
      <c r="Q42" s="87" t="str">
        <f>Phonologie!$X$17</f>
        <v>-</v>
      </c>
      <c r="R42" s="87" t="str">
        <f>Phonologie!$X$18</f>
        <v>-</v>
      </c>
      <c r="S42" s="87" t="str">
        <f>Phonologie!$X$19</f>
        <v>-</v>
      </c>
      <c r="T42" s="87" t="str">
        <f>Phonologie!$X$20</f>
        <v>-</v>
      </c>
      <c r="U42" s="87" t="str">
        <f>Phonologie!$X$21</f>
        <v>-</v>
      </c>
      <c r="V42" s="87" t="str">
        <f>Phonologie!$X$22</f>
        <v>-</v>
      </c>
      <c r="W42" s="87" t="str">
        <f>Phonologie!$X$23</f>
        <v>-</v>
      </c>
      <c r="X42" s="87" t="str">
        <f>Phonologie!$X$24</f>
        <v>-</v>
      </c>
      <c r="Y42" s="87" t="str">
        <f>Phonologie!$X$25</f>
        <v>-</v>
      </c>
      <c r="Z42" s="87" t="str">
        <f>Phonologie!$X$26</f>
        <v>-</v>
      </c>
      <c r="AA42" s="87" t="str">
        <f>Phonologie!$X$27</f>
        <v>-</v>
      </c>
      <c r="AB42" s="87" t="str">
        <f>Phonologie!$X$28</f>
        <v>-</v>
      </c>
      <c r="AC42" s="87" t="str">
        <f>Phonologie!$X$29</f>
        <v>-</v>
      </c>
      <c r="AD42" s="87" t="str">
        <f>Phonologie!$X$30</f>
        <v>-</v>
      </c>
      <c r="AE42" s="87" t="str">
        <f>Phonologie!$X$31</f>
        <v>-</v>
      </c>
      <c r="AF42" s="87" t="str">
        <f>Phonologie!$X$32</f>
        <v>-</v>
      </c>
      <c r="AG42" s="87" t="str">
        <f>Phonologie!$X$33</f>
        <v>-</v>
      </c>
      <c r="AH42" s="87" t="str">
        <f>Phonologie!$X$34</f>
        <v>-</v>
      </c>
      <c r="AI42" s="87" t="str">
        <f>Phonologie!$X$35</f>
        <v>-</v>
      </c>
      <c r="AJ42" s="87">
        <f>Phonologie!$X$40</f>
        <v>0</v>
      </c>
    </row>
    <row r="43" spans="1:36" ht="12.75">
      <c r="A43" s="82" t="s">
        <v>302</v>
      </c>
      <c r="B43" s="220" t="s">
        <v>243</v>
      </c>
      <c r="C43" s="220"/>
      <c r="D43" s="220"/>
      <c r="E43" s="220"/>
      <c r="F43" s="220"/>
      <c r="G43" s="220"/>
      <c r="H43" s="87" t="str">
        <f>Phonologie!$AD$8</f>
        <v>-</v>
      </c>
      <c r="I43" s="87" t="str">
        <f>Phonologie!$AD$9</f>
        <v>-</v>
      </c>
      <c r="J43" s="87" t="str">
        <f>Phonologie!$AD$10</f>
        <v>-</v>
      </c>
      <c r="K43" s="87" t="str">
        <f>Phonologie!$AD$11</f>
        <v>-</v>
      </c>
      <c r="L43" s="87" t="str">
        <f>Phonologie!$AD$12</f>
        <v>-</v>
      </c>
      <c r="M43" s="87" t="str">
        <f>Phonologie!$AD$13</f>
        <v>-</v>
      </c>
      <c r="N43" s="87" t="str">
        <f>Phonologie!$AD$14</f>
        <v>-</v>
      </c>
      <c r="O43" s="87" t="str">
        <f>Phonologie!$AD$15</f>
        <v>-</v>
      </c>
      <c r="P43" s="87" t="str">
        <f>Phonologie!$AD$16</f>
        <v>-</v>
      </c>
      <c r="Q43" s="87" t="str">
        <f>Phonologie!$AD$17</f>
        <v>-</v>
      </c>
      <c r="R43" s="87" t="str">
        <f>Phonologie!$AD$18</f>
        <v>-</v>
      </c>
      <c r="S43" s="87" t="str">
        <f>Phonologie!$AD$19</f>
        <v>-</v>
      </c>
      <c r="T43" s="87" t="str">
        <f>Phonologie!$AD$20</f>
        <v>-</v>
      </c>
      <c r="U43" s="87" t="str">
        <f>Phonologie!$AD$21</f>
        <v>-</v>
      </c>
      <c r="V43" s="87" t="str">
        <f>Phonologie!$AD$22</f>
        <v>-</v>
      </c>
      <c r="W43" s="87" t="str">
        <f>Phonologie!$AD$23</f>
        <v>-</v>
      </c>
      <c r="X43" s="87" t="str">
        <f>Phonologie!$AD$24</f>
        <v>-</v>
      </c>
      <c r="Y43" s="87" t="str">
        <f>Phonologie!$AD$25</f>
        <v>-</v>
      </c>
      <c r="Z43" s="87" t="str">
        <f>Phonologie!$AD$26</f>
        <v>-</v>
      </c>
      <c r="AA43" s="87" t="str">
        <f>Phonologie!$AD$27</f>
        <v>-</v>
      </c>
      <c r="AB43" s="87" t="str">
        <f>Phonologie!$AD$28</f>
        <v>-</v>
      </c>
      <c r="AC43" s="87" t="str">
        <f>Phonologie!$AD$29</f>
        <v>-</v>
      </c>
      <c r="AD43" s="87" t="str">
        <f>Phonologie!$AD$30</f>
        <v>-</v>
      </c>
      <c r="AE43" s="87" t="str">
        <f>Phonologie!$AD$31</f>
        <v>-</v>
      </c>
      <c r="AF43" s="87" t="str">
        <f>Phonologie!$AD$32</f>
        <v>-</v>
      </c>
      <c r="AG43" s="87" t="str">
        <f>Phonologie!$AD$33</f>
        <v>-</v>
      </c>
      <c r="AH43" s="87" t="str">
        <f>Phonologie!$AD$34</f>
        <v>-</v>
      </c>
      <c r="AI43" s="87" t="str">
        <f>Phonologie!$AD$35</f>
        <v>-</v>
      </c>
      <c r="AJ43" s="87">
        <f>Phonologie!$AD$40</f>
        <v>0</v>
      </c>
    </row>
    <row r="44" spans="1:36" ht="12.75">
      <c r="A44" s="83" t="s">
        <v>304</v>
      </c>
      <c r="B44" s="220" t="s">
        <v>226</v>
      </c>
      <c r="C44" s="220"/>
      <c r="D44" s="220"/>
      <c r="E44" s="220"/>
      <c r="F44" s="220"/>
      <c r="G44" s="220"/>
      <c r="H44" s="87" t="str">
        <f>Phonologie!$AK$8</f>
        <v>-</v>
      </c>
      <c r="I44" s="87" t="str">
        <f>Phonologie!$AK$9</f>
        <v>-</v>
      </c>
      <c r="J44" s="87" t="str">
        <f>Phonologie!$AK$10</f>
        <v>-</v>
      </c>
      <c r="K44" s="87" t="str">
        <f>Phonologie!$AK$11</f>
        <v>-</v>
      </c>
      <c r="L44" s="87" t="str">
        <f>Phonologie!$AK$12</f>
        <v>-</v>
      </c>
      <c r="M44" s="87" t="str">
        <f>Phonologie!$AK$13</f>
        <v>-</v>
      </c>
      <c r="N44" s="87" t="str">
        <f>Phonologie!$AK$14</f>
        <v>-</v>
      </c>
      <c r="O44" s="87" t="str">
        <f>Phonologie!$AK$15</f>
        <v>-</v>
      </c>
      <c r="P44" s="87" t="str">
        <f>Phonologie!$AK$16</f>
        <v>-</v>
      </c>
      <c r="Q44" s="87" t="str">
        <f>Phonologie!$AK$17</f>
        <v>-</v>
      </c>
      <c r="R44" s="87" t="str">
        <f>Phonologie!$AK$18</f>
        <v>-</v>
      </c>
      <c r="S44" s="87" t="str">
        <f>Phonologie!$AK$19</f>
        <v>-</v>
      </c>
      <c r="T44" s="87" t="str">
        <f>Phonologie!$AK$20</f>
        <v>-</v>
      </c>
      <c r="U44" s="87" t="str">
        <f>Phonologie!$AK$21</f>
        <v>-</v>
      </c>
      <c r="V44" s="87" t="str">
        <f>Phonologie!$AK$22</f>
        <v>-</v>
      </c>
      <c r="W44" s="87" t="str">
        <f>Phonologie!$AK$23</f>
        <v>-</v>
      </c>
      <c r="X44" s="87" t="str">
        <f>Phonologie!$AK$24</f>
        <v>-</v>
      </c>
      <c r="Y44" s="87" t="str">
        <f>Phonologie!$AK$25</f>
        <v>-</v>
      </c>
      <c r="Z44" s="87" t="str">
        <f>Phonologie!$AK$26</f>
        <v>-</v>
      </c>
      <c r="AA44" s="87" t="str">
        <f>Phonologie!$AK$27</f>
        <v>-</v>
      </c>
      <c r="AB44" s="87" t="str">
        <f>Phonologie!$AK$28</f>
        <v>-</v>
      </c>
      <c r="AC44" s="87" t="str">
        <f>Phonologie!$AK$29</f>
        <v>-</v>
      </c>
      <c r="AD44" s="87" t="str">
        <f>Phonologie!$AK$30</f>
        <v>-</v>
      </c>
      <c r="AE44" s="87" t="str">
        <f>Phonologie!$AK$31</f>
        <v>-</v>
      </c>
      <c r="AF44" s="87" t="str">
        <f>Phonologie!$AK$32</f>
        <v>-</v>
      </c>
      <c r="AG44" s="87" t="str">
        <f>Phonologie!$AK$33</f>
        <v>-</v>
      </c>
      <c r="AH44" s="87" t="str">
        <f>Phonologie!$AK$34</f>
        <v>-</v>
      </c>
      <c r="AI44" s="87" t="str">
        <f>Phonologie!$AK$35</f>
        <v>-</v>
      </c>
      <c r="AJ44" s="87">
        <f>Phonologie!$AK$40</f>
        <v>0</v>
      </c>
    </row>
  </sheetData>
  <sheetProtection sheet="1" objects="1" scenarios="1"/>
  <mergeCells count="43">
    <mergeCell ref="A10:G10"/>
    <mergeCell ref="B4:G4"/>
    <mergeCell ref="B5:G5"/>
    <mergeCell ref="B21:G21"/>
    <mergeCell ref="A14:G14"/>
    <mergeCell ref="A17:G17"/>
    <mergeCell ref="B11:G11"/>
    <mergeCell ref="B2:G2"/>
    <mergeCell ref="A3:G3"/>
    <mergeCell ref="B8:G8"/>
    <mergeCell ref="B9:G9"/>
    <mergeCell ref="B6:G6"/>
    <mergeCell ref="B7:G7"/>
    <mergeCell ref="B23:G23"/>
    <mergeCell ref="B24:G24"/>
    <mergeCell ref="A22:G22"/>
    <mergeCell ref="B12:G12"/>
    <mergeCell ref="B13:G13"/>
    <mergeCell ref="B15:G15"/>
    <mergeCell ref="B16:G16"/>
    <mergeCell ref="B18:G18"/>
    <mergeCell ref="B19:G19"/>
    <mergeCell ref="B20:G20"/>
    <mergeCell ref="B25:G25"/>
    <mergeCell ref="B27:G27"/>
    <mergeCell ref="B28:G28"/>
    <mergeCell ref="B29:G29"/>
    <mergeCell ref="A26:G26"/>
    <mergeCell ref="B30:G30"/>
    <mergeCell ref="B44:G44"/>
    <mergeCell ref="B40:G40"/>
    <mergeCell ref="B41:G41"/>
    <mergeCell ref="B42:G42"/>
    <mergeCell ref="B43:G43"/>
    <mergeCell ref="B37:G37"/>
    <mergeCell ref="B39:G39"/>
    <mergeCell ref="B31:G31"/>
    <mergeCell ref="B32:G32"/>
    <mergeCell ref="A38:G38"/>
    <mergeCell ref="B33:G33"/>
    <mergeCell ref="B35:G35"/>
    <mergeCell ref="B36:G36"/>
    <mergeCell ref="A34:G3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38"/>
  <sheetViews>
    <sheetView tabSelected="1" workbookViewId="0" topLeftCell="A1">
      <selection activeCell="G2" sqref="G2:P2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4" width="4.28125" style="4" customWidth="1"/>
    <col min="45" max="16384" width="3.8515625" style="4" customWidth="1"/>
  </cols>
  <sheetData>
    <row r="1" spans="2:44" s="10" customFormat="1" ht="28.5" customHeight="1" thickBot="1">
      <c r="B1" s="22" t="s">
        <v>133</v>
      </c>
      <c r="C1" s="177" t="s">
        <v>28</v>
      </c>
      <c r="D1" s="178"/>
      <c r="E1" s="178"/>
      <c r="F1" s="179"/>
      <c r="G1" s="180" t="s">
        <v>27</v>
      </c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1"/>
    </row>
    <row r="2" spans="2:44" s="3" customFormat="1" ht="12.75">
      <c r="B2" s="24" t="s">
        <v>99</v>
      </c>
      <c r="C2" s="221" t="s">
        <v>327</v>
      </c>
      <c r="D2" s="222"/>
      <c r="E2" s="222"/>
      <c r="F2" s="223"/>
      <c r="G2" s="221" t="s">
        <v>328</v>
      </c>
      <c r="H2" s="222"/>
      <c r="I2" s="222"/>
      <c r="J2" s="222"/>
      <c r="K2" s="222"/>
      <c r="L2" s="222"/>
      <c r="M2" s="222"/>
      <c r="N2" s="222"/>
      <c r="O2" s="222"/>
      <c r="P2" s="223"/>
      <c r="Q2" s="221" t="s">
        <v>329</v>
      </c>
      <c r="R2" s="222"/>
      <c r="S2" s="222"/>
      <c r="T2" s="222"/>
      <c r="U2" s="222"/>
      <c r="V2" s="223"/>
      <c r="W2" s="221" t="s">
        <v>330</v>
      </c>
      <c r="X2" s="222"/>
      <c r="Y2" s="222"/>
      <c r="Z2" s="223"/>
      <c r="AA2" s="221" t="s">
        <v>331</v>
      </c>
      <c r="AB2" s="222"/>
      <c r="AC2" s="222"/>
      <c r="AD2" s="223"/>
      <c r="AE2" s="221" t="s">
        <v>332</v>
      </c>
      <c r="AF2" s="222"/>
      <c r="AG2" s="222"/>
      <c r="AH2" s="222"/>
      <c r="AI2" s="222"/>
      <c r="AJ2" s="222"/>
      <c r="AK2" s="222"/>
      <c r="AL2" s="223"/>
      <c r="AM2" s="221" t="s">
        <v>333</v>
      </c>
      <c r="AN2" s="222"/>
      <c r="AO2" s="222"/>
      <c r="AP2" s="222"/>
      <c r="AQ2" s="222"/>
      <c r="AR2" s="223"/>
    </row>
    <row r="3" spans="2:44" s="3" customFormat="1" ht="13.5">
      <c r="B3" s="24" t="s">
        <v>49</v>
      </c>
      <c r="C3" s="174"/>
      <c r="D3" s="175"/>
      <c r="E3" s="175"/>
      <c r="F3" s="176"/>
      <c r="G3" s="168"/>
      <c r="H3" s="169"/>
      <c r="I3" s="169"/>
      <c r="J3" s="169"/>
      <c r="K3" s="169"/>
      <c r="L3" s="169"/>
      <c r="M3" s="169"/>
      <c r="N3" s="169"/>
      <c r="O3" s="169"/>
      <c r="P3" s="170"/>
      <c r="Q3" s="168"/>
      <c r="R3" s="169"/>
      <c r="S3" s="169"/>
      <c r="T3" s="169"/>
      <c r="U3" s="169"/>
      <c r="V3" s="170"/>
      <c r="W3" s="168"/>
      <c r="X3" s="169"/>
      <c r="Y3" s="169"/>
      <c r="Z3" s="170"/>
      <c r="AA3" s="168"/>
      <c r="AB3" s="169"/>
      <c r="AC3" s="169"/>
      <c r="AD3" s="170"/>
      <c r="AE3" s="168"/>
      <c r="AF3" s="169"/>
      <c r="AG3" s="169"/>
      <c r="AH3" s="169"/>
      <c r="AI3" s="169"/>
      <c r="AJ3" s="169"/>
      <c r="AK3" s="169"/>
      <c r="AL3" s="170"/>
      <c r="AM3" s="168"/>
      <c r="AN3" s="169"/>
      <c r="AO3" s="169"/>
      <c r="AP3" s="169"/>
      <c r="AQ3" s="169"/>
      <c r="AR3" s="170"/>
    </row>
    <row r="4" spans="2:44" ht="48" customHeight="1">
      <c r="B4" s="25" t="s">
        <v>50</v>
      </c>
      <c r="C4" s="171" t="s">
        <v>0</v>
      </c>
      <c r="D4" s="172"/>
      <c r="E4" s="172"/>
      <c r="F4" s="173"/>
      <c r="G4" s="171" t="s">
        <v>2</v>
      </c>
      <c r="H4" s="172"/>
      <c r="I4" s="172"/>
      <c r="J4" s="172"/>
      <c r="K4" s="172"/>
      <c r="L4" s="172"/>
      <c r="M4" s="172"/>
      <c r="N4" s="172"/>
      <c r="O4" s="172"/>
      <c r="P4" s="173"/>
      <c r="Q4" s="171" t="s">
        <v>26</v>
      </c>
      <c r="R4" s="172"/>
      <c r="S4" s="172"/>
      <c r="T4" s="172"/>
      <c r="U4" s="172"/>
      <c r="V4" s="173"/>
      <c r="W4" s="171" t="s">
        <v>29</v>
      </c>
      <c r="X4" s="172"/>
      <c r="Y4" s="172"/>
      <c r="Z4" s="173"/>
      <c r="AA4" s="171" t="s">
        <v>33</v>
      </c>
      <c r="AB4" s="172"/>
      <c r="AC4" s="172"/>
      <c r="AD4" s="173"/>
      <c r="AE4" s="171" t="s">
        <v>37</v>
      </c>
      <c r="AF4" s="172"/>
      <c r="AG4" s="172"/>
      <c r="AH4" s="172"/>
      <c r="AI4" s="172"/>
      <c r="AJ4" s="172"/>
      <c r="AK4" s="172"/>
      <c r="AL4" s="173"/>
      <c r="AM4" s="171" t="s">
        <v>2</v>
      </c>
      <c r="AN4" s="172"/>
      <c r="AO4" s="172"/>
      <c r="AP4" s="172"/>
      <c r="AQ4" s="172"/>
      <c r="AR4" s="173"/>
    </row>
    <row r="5" spans="2:44" s="5" customFormat="1" ht="123" customHeight="1">
      <c r="B5" s="23" t="s">
        <v>51</v>
      </c>
      <c r="C5" s="8" t="s">
        <v>3</v>
      </c>
      <c r="D5" s="6" t="s">
        <v>5</v>
      </c>
      <c r="E5" s="6" t="s">
        <v>8</v>
      </c>
      <c r="F5" s="9"/>
      <c r="G5" s="8" t="s">
        <v>15</v>
      </c>
      <c r="H5" s="6" t="s">
        <v>16</v>
      </c>
      <c r="I5" s="6" t="s">
        <v>17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2"/>
      <c r="Q5" s="8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2"/>
      <c r="W5" s="8" t="s">
        <v>30</v>
      </c>
      <c r="X5" s="6" t="s">
        <v>31</v>
      </c>
      <c r="Y5" s="6" t="s">
        <v>32</v>
      </c>
      <c r="Z5" s="9"/>
      <c r="AA5" s="8" t="s">
        <v>34</v>
      </c>
      <c r="AB5" s="6" t="s">
        <v>35</v>
      </c>
      <c r="AC5" s="6" t="s">
        <v>36</v>
      </c>
      <c r="AD5" s="9"/>
      <c r="AE5" s="8" t="s">
        <v>38</v>
      </c>
      <c r="AF5" s="6" t="s">
        <v>39</v>
      </c>
      <c r="AG5" s="6" t="s">
        <v>40</v>
      </c>
      <c r="AH5" s="6" t="s">
        <v>41</v>
      </c>
      <c r="AI5" s="6" t="s">
        <v>42</v>
      </c>
      <c r="AJ5" s="6" t="s">
        <v>43</v>
      </c>
      <c r="AK5" s="6" t="s">
        <v>44</v>
      </c>
      <c r="AL5" s="9"/>
      <c r="AM5" s="8" t="s">
        <v>45</v>
      </c>
      <c r="AN5" s="6" t="s">
        <v>17</v>
      </c>
      <c r="AO5" s="6" t="s">
        <v>17</v>
      </c>
      <c r="AP5" s="6" t="s">
        <v>46</v>
      </c>
      <c r="AQ5" s="6" t="s">
        <v>47</v>
      </c>
      <c r="AR5" s="9"/>
    </row>
    <row r="6" spans="3:44" s="14" customFormat="1" ht="18.75" customHeight="1" thickBot="1">
      <c r="C6" s="11" t="s">
        <v>4</v>
      </c>
      <c r="D6" s="12" t="s">
        <v>6</v>
      </c>
      <c r="E6" s="12" t="s">
        <v>7</v>
      </c>
      <c r="F6" s="15" t="s">
        <v>1</v>
      </c>
      <c r="G6" s="11" t="s">
        <v>4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3" t="s">
        <v>1</v>
      </c>
      <c r="Q6" s="11" t="s">
        <v>4</v>
      </c>
      <c r="R6" s="12" t="s">
        <v>6</v>
      </c>
      <c r="S6" s="12" t="s">
        <v>7</v>
      </c>
      <c r="T6" s="12" t="s">
        <v>9</v>
      </c>
      <c r="U6" s="12" t="s">
        <v>10</v>
      </c>
      <c r="V6" s="13" t="s">
        <v>1</v>
      </c>
      <c r="W6" s="11" t="s">
        <v>4</v>
      </c>
      <c r="X6" s="12" t="s">
        <v>6</v>
      </c>
      <c r="Y6" s="12" t="s">
        <v>7</v>
      </c>
      <c r="Z6" s="13" t="s">
        <v>1</v>
      </c>
      <c r="AA6" s="11" t="s">
        <v>4</v>
      </c>
      <c r="AB6" s="12" t="s">
        <v>6</v>
      </c>
      <c r="AC6" s="12" t="s">
        <v>7</v>
      </c>
      <c r="AD6" s="13" t="s">
        <v>1</v>
      </c>
      <c r="AE6" s="11" t="s">
        <v>4</v>
      </c>
      <c r="AF6" s="12" t="s">
        <v>6</v>
      </c>
      <c r="AG6" s="12" t="s">
        <v>7</v>
      </c>
      <c r="AH6" s="12" t="s">
        <v>9</v>
      </c>
      <c r="AI6" s="12" t="s">
        <v>10</v>
      </c>
      <c r="AJ6" s="12" t="s">
        <v>11</v>
      </c>
      <c r="AK6" s="12" t="s">
        <v>12</v>
      </c>
      <c r="AL6" s="13" t="s">
        <v>1</v>
      </c>
      <c r="AM6" s="11" t="s">
        <v>4</v>
      </c>
      <c r="AN6" s="12" t="s">
        <v>6</v>
      </c>
      <c r="AO6" s="12" t="s">
        <v>7</v>
      </c>
      <c r="AP6" s="12" t="s">
        <v>9</v>
      </c>
      <c r="AQ6" s="12" t="s">
        <v>10</v>
      </c>
      <c r="AR6" s="13" t="s">
        <v>1</v>
      </c>
    </row>
    <row r="7" spans="3:44" s="1" customFormat="1" ht="6" customHeight="1" thickBot="1">
      <c r="C7" s="26"/>
      <c r="D7" s="26"/>
      <c r="E7" s="26"/>
      <c r="F7" s="26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4.25" thickBot="1">
      <c r="A8" s="49">
        <v>1</v>
      </c>
      <c r="B8" s="48">
        <f>Feuille_Renseignements!B3</f>
        <v>0</v>
      </c>
      <c r="C8" s="117"/>
      <c r="D8" s="118"/>
      <c r="E8" s="118"/>
      <c r="F8" s="33" t="str">
        <f>IF(COUNTIF(C8:E8,"&gt;-1")=0,"-",(COUNTIF(C8:E8,"1")/COUNTIF(C8:E8,"&gt;-1")))</f>
        <v>-</v>
      </c>
      <c r="G8" s="117"/>
      <c r="H8" s="118"/>
      <c r="I8" s="118"/>
      <c r="J8" s="118"/>
      <c r="K8" s="118"/>
      <c r="L8" s="118"/>
      <c r="M8" s="118"/>
      <c r="N8" s="118"/>
      <c r="O8" s="118"/>
      <c r="P8" s="33" t="str">
        <f>IF(COUNTIF(G8:O8,"&gt;-1")=0,"-",(COUNTIF(G8:O8,"1")/COUNTIF(G8:O8,"&gt;-1")))</f>
        <v>-</v>
      </c>
      <c r="Q8" s="117"/>
      <c r="R8" s="118"/>
      <c r="S8" s="118"/>
      <c r="T8" s="118"/>
      <c r="U8" s="118"/>
      <c r="V8" s="33" t="str">
        <f>IF(COUNTIF(Q8:U8,"&gt;-1")=0,"-",(COUNTIF(Q8:U8,"1")/COUNTIF(Q8:U8,"&gt;-1")))</f>
        <v>-</v>
      </c>
      <c r="W8" s="117"/>
      <c r="X8" s="118"/>
      <c r="Y8" s="118"/>
      <c r="Z8" s="33" t="str">
        <f>IF(COUNTIF(W8:Y8,"&gt;-1")=0,"-",(COUNTIF(W8:Y8,"1")/COUNTIF(W8:Y8,"&gt;-1")))</f>
        <v>-</v>
      </c>
      <c r="AA8" s="117"/>
      <c r="AB8" s="118"/>
      <c r="AC8" s="118"/>
      <c r="AD8" s="33" t="str">
        <f>IF(COUNTIF(AA8:AC8,"&gt;-1")=0,"-",(COUNTIF(AA8:AC8,"1")/COUNTIF(AA8:AC8,"&gt;-1")))</f>
        <v>-</v>
      </c>
      <c r="AE8" s="117"/>
      <c r="AF8" s="118"/>
      <c r="AG8" s="118"/>
      <c r="AH8" s="118"/>
      <c r="AI8" s="118"/>
      <c r="AJ8" s="118"/>
      <c r="AK8" s="118"/>
      <c r="AL8" s="33" t="str">
        <f>IF(COUNTIF(AE8:AK8,"&gt;-1")=0,"-",(COUNTIF(AE8:AK8,"1")/COUNTIF(AE8:AK8,"&gt;-1")))</f>
        <v>-</v>
      </c>
      <c r="AM8" s="117"/>
      <c r="AN8" s="118"/>
      <c r="AO8" s="118"/>
      <c r="AP8" s="118"/>
      <c r="AQ8" s="118"/>
      <c r="AR8" s="17" t="str">
        <f>IF(COUNTIF(AM8:AQ8,"&gt;-1")=0,"-",(COUNTIF(AM8:AQ8,"1")/COUNTIF(AM8:AQ8,"&gt;-1")))</f>
        <v>-</v>
      </c>
    </row>
    <row r="9" spans="1:44" ht="14.25" thickBot="1">
      <c r="A9" s="50">
        <v>2</v>
      </c>
      <c r="B9" s="48">
        <f>Feuille_Renseignements!B4</f>
        <v>0</v>
      </c>
      <c r="C9" s="119"/>
      <c r="D9" s="120"/>
      <c r="E9" s="120"/>
      <c r="F9" s="34" t="str">
        <f>IF(COUNTIF(C9:E9,"&gt;-1")=0,"-",(COUNTIF(C9:E9,"1")/COUNTIF(C9:E9,"&gt;-1")))</f>
        <v>-</v>
      </c>
      <c r="G9" s="119"/>
      <c r="H9" s="120"/>
      <c r="I9" s="120"/>
      <c r="J9" s="120"/>
      <c r="K9" s="120"/>
      <c r="L9" s="120"/>
      <c r="M9" s="120"/>
      <c r="N9" s="120"/>
      <c r="O9" s="120"/>
      <c r="P9" s="34" t="str">
        <f>IF(COUNTIF(G9:O9,"&gt;-1")=0,"-",(COUNTIF(G9:O9,"1")/COUNTIF(G9:O9,"&gt;-1")))</f>
        <v>-</v>
      </c>
      <c r="Q9" s="119"/>
      <c r="R9" s="120"/>
      <c r="S9" s="120"/>
      <c r="T9" s="120"/>
      <c r="U9" s="120"/>
      <c r="V9" s="34" t="str">
        <f>IF(COUNTIF(Q9:U9,"&gt;-1")=0,"-",(COUNTIF(Q9:U9,"1")/COUNTIF(Q9:U9,"&gt;-1")))</f>
        <v>-</v>
      </c>
      <c r="W9" s="119"/>
      <c r="X9" s="120"/>
      <c r="Y9" s="120"/>
      <c r="Z9" s="34" t="str">
        <f>IF(COUNTIF(W9:Y9,"&gt;-1")=0,"-",(COUNTIF(W9:Y9,"1")/COUNTIF(W9:Y9,"&gt;-1")))</f>
        <v>-</v>
      </c>
      <c r="AA9" s="119"/>
      <c r="AB9" s="120"/>
      <c r="AC9" s="120"/>
      <c r="AD9" s="34" t="str">
        <f>IF(COUNTIF(AA9:AC9,"&gt;-1")=0,"-",(COUNTIF(AA9:AC9,"1")/COUNTIF(AA9:AC9,"&gt;-1")))</f>
        <v>-</v>
      </c>
      <c r="AE9" s="119"/>
      <c r="AF9" s="120"/>
      <c r="AG9" s="120"/>
      <c r="AH9" s="120"/>
      <c r="AI9" s="120"/>
      <c r="AJ9" s="120"/>
      <c r="AK9" s="120"/>
      <c r="AL9" s="34" t="str">
        <f>IF(COUNTIF(AE9:AK9,"&gt;-1")=0,"-",(COUNTIF(AE9:AK9,"1")/COUNTIF(AE9:AK9,"&gt;-1")))</f>
        <v>-</v>
      </c>
      <c r="AM9" s="119"/>
      <c r="AN9" s="120"/>
      <c r="AO9" s="120"/>
      <c r="AP9" s="120"/>
      <c r="AQ9" s="120"/>
      <c r="AR9" s="18" t="str">
        <f>IF(COUNTIF(AM9:AQ9,"&gt;-1")=0,"-",(COUNTIF(AM9:AQ9,"1")/COUNTIF(AM9:AQ9,"&gt;-1")))</f>
        <v>-</v>
      </c>
    </row>
    <row r="10" spans="1:44" ht="14.25" thickBot="1">
      <c r="A10" s="50">
        <v>3</v>
      </c>
      <c r="B10" s="48">
        <f>Feuille_Renseignements!B5</f>
        <v>0</v>
      </c>
      <c r="C10" s="119"/>
      <c r="D10" s="120"/>
      <c r="E10" s="120"/>
      <c r="F10" s="34" t="str">
        <f>IF(COUNTIF(C10:E10,"&gt;-1")=0,"-",(COUNTIF(C10:E10,"1")/COUNTIF(C10:E10,"&gt;-1")))</f>
        <v>-</v>
      </c>
      <c r="G10" s="119"/>
      <c r="H10" s="120"/>
      <c r="I10" s="120"/>
      <c r="J10" s="120"/>
      <c r="K10" s="120"/>
      <c r="L10" s="120"/>
      <c r="M10" s="120"/>
      <c r="N10" s="120"/>
      <c r="O10" s="120"/>
      <c r="P10" s="34" t="str">
        <f>IF(COUNTIF(G10:O10,"&gt;-1")=0,"-",(COUNTIF(G10:O10,"1")/COUNTIF(G10:O10,"&gt;-1")))</f>
        <v>-</v>
      </c>
      <c r="Q10" s="119"/>
      <c r="R10" s="120"/>
      <c r="S10" s="120"/>
      <c r="T10" s="120"/>
      <c r="U10" s="120"/>
      <c r="V10" s="34" t="str">
        <f>IF(COUNTIF(Q10:U10,"&gt;-1")=0,"-",(COUNTIF(Q10:U10,"1")/COUNTIF(Q10:U10,"&gt;-1")))</f>
        <v>-</v>
      </c>
      <c r="W10" s="119"/>
      <c r="X10" s="120"/>
      <c r="Y10" s="120"/>
      <c r="Z10" s="34" t="str">
        <f>IF(COUNTIF(W10:Y10,"&gt;-1")=0,"-",(COUNTIF(W10:Y10,"1")/COUNTIF(W10:Y10,"&gt;-1")))</f>
        <v>-</v>
      </c>
      <c r="AA10" s="119"/>
      <c r="AB10" s="120"/>
      <c r="AC10" s="120"/>
      <c r="AD10" s="34" t="str">
        <f>IF(COUNTIF(AA10:AC10,"&gt;-1")=0,"-",(COUNTIF(AA10:AC10,"1")/COUNTIF(AA10:AC10,"&gt;-1")))</f>
        <v>-</v>
      </c>
      <c r="AE10" s="119"/>
      <c r="AF10" s="120"/>
      <c r="AG10" s="120"/>
      <c r="AH10" s="120"/>
      <c r="AI10" s="120"/>
      <c r="AJ10" s="120"/>
      <c r="AK10" s="120"/>
      <c r="AL10" s="34" t="str">
        <f>IF(COUNTIF(AE10:AK10,"&gt;-1")=0,"-",(COUNTIF(AE10:AK10,"1")/COUNTIF(AE10:AK10,"&gt;-1")))</f>
        <v>-</v>
      </c>
      <c r="AM10" s="119"/>
      <c r="AN10" s="120"/>
      <c r="AO10" s="120"/>
      <c r="AP10" s="120"/>
      <c r="AQ10" s="120"/>
      <c r="AR10" s="18" t="str">
        <f>IF(COUNTIF(AM10:AQ10,"&gt;-1")=0,"-",(COUNTIF(AM10:AQ10,"1")/COUNTIF(AM10:AQ10,"&gt;-1")))</f>
        <v>-</v>
      </c>
    </row>
    <row r="11" spans="1:44" ht="14.25" thickBot="1">
      <c r="A11" s="50">
        <v>4</v>
      </c>
      <c r="B11" s="48">
        <f>Feuille_Renseignements!B6</f>
        <v>0</v>
      </c>
      <c r="C11" s="119"/>
      <c r="D11" s="120"/>
      <c r="E11" s="120"/>
      <c r="F11" s="34" t="str">
        <f>IF(COUNTIF(C11:E11,"&gt;-1")=0,"-",(COUNTIF(C11:E11,"1")/COUNTIF(C11:E11,"&gt;-1")))</f>
        <v>-</v>
      </c>
      <c r="G11" s="119"/>
      <c r="H11" s="120"/>
      <c r="I11" s="120"/>
      <c r="J11" s="120"/>
      <c r="K11" s="120"/>
      <c r="L11" s="120"/>
      <c r="M11" s="120"/>
      <c r="N11" s="120"/>
      <c r="O11" s="120"/>
      <c r="P11" s="34" t="str">
        <f>IF(COUNTIF(G11:O11,"&gt;-1")=0,"-",(COUNTIF(G11:O11,"1")/COUNTIF(G11:O11,"&gt;-1")))</f>
        <v>-</v>
      </c>
      <c r="Q11" s="119"/>
      <c r="R11" s="120"/>
      <c r="S11" s="120"/>
      <c r="T11" s="120"/>
      <c r="U11" s="120"/>
      <c r="V11" s="34" t="str">
        <f>IF(COUNTIF(Q11:U11,"&gt;-1")=0,"-",(COUNTIF(Q11:U11,"1")/COUNTIF(Q11:U11,"&gt;-1")))</f>
        <v>-</v>
      </c>
      <c r="W11" s="119"/>
      <c r="X11" s="120"/>
      <c r="Y11" s="120"/>
      <c r="Z11" s="34" t="str">
        <f>IF(COUNTIF(W11:Y11,"&gt;-1")=0,"-",(COUNTIF(W11:Y11,"1")/COUNTIF(W11:Y11,"&gt;-1")))</f>
        <v>-</v>
      </c>
      <c r="AA11" s="119"/>
      <c r="AB11" s="120"/>
      <c r="AC11" s="120"/>
      <c r="AD11" s="34" t="str">
        <f>IF(COUNTIF(AA11:AC11,"&gt;-1")=0,"-",(COUNTIF(AA11:AC11,"1")/COUNTIF(AA11:AC11,"&gt;-1")))</f>
        <v>-</v>
      </c>
      <c r="AE11" s="119"/>
      <c r="AF11" s="120"/>
      <c r="AG11" s="120"/>
      <c r="AH11" s="120"/>
      <c r="AI11" s="120"/>
      <c r="AJ11" s="120"/>
      <c r="AK11" s="120"/>
      <c r="AL11" s="34" t="str">
        <f>IF(COUNTIF(AE11:AK11,"&gt;-1")=0,"-",(COUNTIF(AE11:AK11,"1")/COUNTIF(AE11:AK11,"&gt;-1")))</f>
        <v>-</v>
      </c>
      <c r="AM11" s="119"/>
      <c r="AN11" s="120"/>
      <c r="AO11" s="120"/>
      <c r="AP11" s="120"/>
      <c r="AQ11" s="120"/>
      <c r="AR11" s="18" t="str">
        <f>IF(COUNTIF(AM11:AQ11,"&gt;-1")=0,"-",(COUNTIF(AM11:AQ11,"1")/COUNTIF(AM11:AQ11,"&gt;-1")))</f>
        <v>-</v>
      </c>
    </row>
    <row r="12" spans="1:44" ht="14.25" thickBot="1">
      <c r="A12" s="50">
        <v>5</v>
      </c>
      <c r="B12" s="48">
        <f>Feuille_Renseignements!B7</f>
        <v>0</v>
      </c>
      <c r="C12" s="119"/>
      <c r="D12" s="120"/>
      <c r="E12" s="120"/>
      <c r="F12" s="34" t="str">
        <f aca="true" t="shared" si="0" ref="F12:F34">IF(COUNTIF(C12:E12,"&gt;-1")=0,"-",(COUNTIF(C12:E12,"1")/COUNTIF(C12:E12,"&gt;-1")))</f>
        <v>-</v>
      </c>
      <c r="G12" s="119"/>
      <c r="H12" s="120"/>
      <c r="I12" s="120"/>
      <c r="J12" s="120"/>
      <c r="K12" s="120"/>
      <c r="L12" s="120"/>
      <c r="M12" s="120"/>
      <c r="N12" s="120"/>
      <c r="O12" s="120"/>
      <c r="P12" s="34" t="str">
        <f aca="true" t="shared" si="1" ref="P12:P35">IF(COUNTIF(G12:O12,"&gt;-1")=0,"-",(COUNTIF(G12:O12,"1")/COUNTIF(G12:O12,"&gt;-1")))</f>
        <v>-</v>
      </c>
      <c r="Q12" s="119"/>
      <c r="R12" s="120"/>
      <c r="S12" s="120"/>
      <c r="T12" s="120"/>
      <c r="U12" s="120"/>
      <c r="V12" s="34" t="str">
        <f aca="true" t="shared" si="2" ref="V12:V35">IF(COUNTIF(Q12:U12,"&gt;-1")=0,"-",(COUNTIF(Q12:U12,"1")/COUNTIF(Q12:U12,"&gt;-1")))</f>
        <v>-</v>
      </c>
      <c r="W12" s="119"/>
      <c r="X12" s="120"/>
      <c r="Y12" s="120"/>
      <c r="Z12" s="34" t="str">
        <f aca="true" t="shared" si="3" ref="Z12:Z35">IF(COUNTIF(W12:Y12,"&gt;-1")=0,"-",(COUNTIF(W12:Y12,"1")/COUNTIF(W12:Y12,"&gt;-1")))</f>
        <v>-</v>
      </c>
      <c r="AA12" s="119"/>
      <c r="AB12" s="120"/>
      <c r="AC12" s="120"/>
      <c r="AD12" s="34" t="str">
        <f aca="true" t="shared" si="4" ref="AD12:AD35">IF(COUNTIF(AA12:AC12,"&gt;-1")=0,"-",(COUNTIF(AA12:AC12,"1")/COUNTIF(AA12:AC12,"&gt;-1")))</f>
        <v>-</v>
      </c>
      <c r="AE12" s="119"/>
      <c r="AF12" s="120"/>
      <c r="AG12" s="120"/>
      <c r="AH12" s="120"/>
      <c r="AI12" s="120"/>
      <c r="AJ12" s="120"/>
      <c r="AK12" s="120"/>
      <c r="AL12" s="34" t="str">
        <f aca="true" t="shared" si="5" ref="AL12:AL35">IF(COUNTIF(AE12:AK12,"&gt;-1")=0,"-",(COUNTIF(AE12:AK12,"1")/COUNTIF(AE12:AK12,"&gt;-1")))</f>
        <v>-</v>
      </c>
      <c r="AM12" s="119"/>
      <c r="AN12" s="120"/>
      <c r="AO12" s="120"/>
      <c r="AP12" s="120"/>
      <c r="AQ12" s="120"/>
      <c r="AR12" s="18" t="str">
        <f aca="true" t="shared" si="6" ref="AR12:AR35">IF(COUNTIF(AM12:AQ12,"&gt;-1")=0,"-",(COUNTIF(AM12:AQ12,"1")/COUNTIF(AM12:AQ12,"&gt;-1")))</f>
        <v>-</v>
      </c>
    </row>
    <row r="13" spans="1:44" ht="14.25" thickBot="1">
      <c r="A13" s="50">
        <v>6</v>
      </c>
      <c r="B13" s="48">
        <f>Feuille_Renseignements!B8</f>
        <v>0</v>
      </c>
      <c r="C13" s="119"/>
      <c r="D13" s="120"/>
      <c r="E13" s="120"/>
      <c r="F13" s="34" t="str">
        <f t="shared" si="0"/>
        <v>-</v>
      </c>
      <c r="G13" s="119"/>
      <c r="H13" s="120"/>
      <c r="I13" s="120"/>
      <c r="J13" s="120"/>
      <c r="K13" s="120"/>
      <c r="L13" s="120"/>
      <c r="M13" s="120"/>
      <c r="N13" s="120"/>
      <c r="O13" s="120"/>
      <c r="P13" s="34" t="str">
        <f t="shared" si="1"/>
        <v>-</v>
      </c>
      <c r="Q13" s="119"/>
      <c r="R13" s="120"/>
      <c r="S13" s="120"/>
      <c r="T13" s="120"/>
      <c r="U13" s="120"/>
      <c r="V13" s="34" t="str">
        <f t="shared" si="2"/>
        <v>-</v>
      </c>
      <c r="W13" s="119"/>
      <c r="X13" s="120"/>
      <c r="Y13" s="120"/>
      <c r="Z13" s="34" t="str">
        <f t="shared" si="3"/>
        <v>-</v>
      </c>
      <c r="AA13" s="119"/>
      <c r="AB13" s="120"/>
      <c r="AC13" s="120"/>
      <c r="AD13" s="34" t="str">
        <f t="shared" si="4"/>
        <v>-</v>
      </c>
      <c r="AE13" s="119"/>
      <c r="AF13" s="120"/>
      <c r="AG13" s="120"/>
      <c r="AH13" s="120"/>
      <c r="AI13" s="120"/>
      <c r="AJ13" s="120"/>
      <c r="AK13" s="120"/>
      <c r="AL13" s="34" t="str">
        <f t="shared" si="5"/>
        <v>-</v>
      </c>
      <c r="AM13" s="119"/>
      <c r="AN13" s="120"/>
      <c r="AO13" s="120"/>
      <c r="AP13" s="120"/>
      <c r="AQ13" s="120"/>
      <c r="AR13" s="18" t="str">
        <f t="shared" si="6"/>
        <v>-</v>
      </c>
    </row>
    <row r="14" spans="1:44" ht="14.25" thickBot="1">
      <c r="A14" s="50">
        <v>7</v>
      </c>
      <c r="B14" s="48">
        <f>Feuille_Renseignements!B9</f>
        <v>0</v>
      </c>
      <c r="C14" s="119"/>
      <c r="D14" s="120"/>
      <c r="E14" s="120"/>
      <c r="F14" s="34" t="str">
        <f t="shared" si="0"/>
        <v>-</v>
      </c>
      <c r="G14" s="119"/>
      <c r="H14" s="120"/>
      <c r="I14" s="120"/>
      <c r="J14" s="120"/>
      <c r="K14" s="120"/>
      <c r="L14" s="120"/>
      <c r="M14" s="120"/>
      <c r="N14" s="120"/>
      <c r="O14" s="120"/>
      <c r="P14" s="34" t="str">
        <f t="shared" si="1"/>
        <v>-</v>
      </c>
      <c r="Q14" s="119"/>
      <c r="R14" s="120"/>
      <c r="S14" s="120"/>
      <c r="T14" s="120"/>
      <c r="U14" s="120"/>
      <c r="V14" s="34" t="str">
        <f t="shared" si="2"/>
        <v>-</v>
      </c>
      <c r="W14" s="119"/>
      <c r="X14" s="120"/>
      <c r="Y14" s="120"/>
      <c r="Z14" s="34" t="str">
        <f t="shared" si="3"/>
        <v>-</v>
      </c>
      <c r="AA14" s="119"/>
      <c r="AB14" s="120"/>
      <c r="AC14" s="120"/>
      <c r="AD14" s="34" t="str">
        <f t="shared" si="4"/>
        <v>-</v>
      </c>
      <c r="AE14" s="119"/>
      <c r="AF14" s="120"/>
      <c r="AG14" s="120"/>
      <c r="AH14" s="120"/>
      <c r="AI14" s="120"/>
      <c r="AJ14" s="120"/>
      <c r="AK14" s="120"/>
      <c r="AL14" s="34" t="str">
        <f t="shared" si="5"/>
        <v>-</v>
      </c>
      <c r="AM14" s="119"/>
      <c r="AN14" s="120"/>
      <c r="AO14" s="120"/>
      <c r="AP14" s="120"/>
      <c r="AQ14" s="120"/>
      <c r="AR14" s="18" t="str">
        <f t="shared" si="6"/>
        <v>-</v>
      </c>
    </row>
    <row r="15" spans="1:44" ht="14.25" thickBot="1">
      <c r="A15" s="50">
        <v>8</v>
      </c>
      <c r="B15" s="48">
        <f>Feuille_Renseignements!B10</f>
        <v>0</v>
      </c>
      <c r="C15" s="119"/>
      <c r="D15" s="120"/>
      <c r="E15" s="120"/>
      <c r="F15" s="34" t="str">
        <f t="shared" si="0"/>
        <v>-</v>
      </c>
      <c r="G15" s="119"/>
      <c r="H15" s="120"/>
      <c r="I15" s="120"/>
      <c r="J15" s="120"/>
      <c r="K15" s="120"/>
      <c r="L15" s="120"/>
      <c r="M15" s="120"/>
      <c r="N15" s="120"/>
      <c r="O15" s="120"/>
      <c r="P15" s="34" t="str">
        <f t="shared" si="1"/>
        <v>-</v>
      </c>
      <c r="Q15" s="119"/>
      <c r="R15" s="120"/>
      <c r="S15" s="120"/>
      <c r="T15" s="120"/>
      <c r="U15" s="120"/>
      <c r="V15" s="34" t="str">
        <f t="shared" si="2"/>
        <v>-</v>
      </c>
      <c r="W15" s="119"/>
      <c r="X15" s="120"/>
      <c r="Y15" s="120"/>
      <c r="Z15" s="34" t="str">
        <f t="shared" si="3"/>
        <v>-</v>
      </c>
      <c r="AA15" s="119"/>
      <c r="AB15" s="120"/>
      <c r="AC15" s="120"/>
      <c r="AD15" s="34" t="str">
        <f t="shared" si="4"/>
        <v>-</v>
      </c>
      <c r="AE15" s="119"/>
      <c r="AF15" s="120"/>
      <c r="AG15" s="120"/>
      <c r="AH15" s="120"/>
      <c r="AI15" s="120"/>
      <c r="AJ15" s="120"/>
      <c r="AK15" s="120"/>
      <c r="AL15" s="34" t="str">
        <f t="shared" si="5"/>
        <v>-</v>
      </c>
      <c r="AM15" s="119"/>
      <c r="AN15" s="120"/>
      <c r="AO15" s="120"/>
      <c r="AP15" s="120"/>
      <c r="AQ15" s="120"/>
      <c r="AR15" s="18" t="str">
        <f t="shared" si="6"/>
        <v>-</v>
      </c>
    </row>
    <row r="16" spans="1:44" ht="14.25" thickBot="1">
      <c r="A16" s="50">
        <v>9</v>
      </c>
      <c r="B16" s="48">
        <f>Feuille_Renseignements!B11</f>
        <v>0</v>
      </c>
      <c r="C16" s="119"/>
      <c r="D16" s="120"/>
      <c r="E16" s="120"/>
      <c r="F16" s="34" t="str">
        <f t="shared" si="0"/>
        <v>-</v>
      </c>
      <c r="G16" s="119"/>
      <c r="H16" s="120"/>
      <c r="I16" s="120"/>
      <c r="J16" s="120"/>
      <c r="K16" s="120"/>
      <c r="L16" s="120"/>
      <c r="M16" s="120"/>
      <c r="N16" s="120"/>
      <c r="O16" s="120"/>
      <c r="P16" s="34" t="str">
        <f t="shared" si="1"/>
        <v>-</v>
      </c>
      <c r="Q16" s="119"/>
      <c r="R16" s="120"/>
      <c r="S16" s="120"/>
      <c r="T16" s="120"/>
      <c r="U16" s="120"/>
      <c r="V16" s="34" t="str">
        <f t="shared" si="2"/>
        <v>-</v>
      </c>
      <c r="W16" s="119"/>
      <c r="X16" s="120"/>
      <c r="Y16" s="120"/>
      <c r="Z16" s="34" t="str">
        <f t="shared" si="3"/>
        <v>-</v>
      </c>
      <c r="AA16" s="119"/>
      <c r="AB16" s="120"/>
      <c r="AC16" s="120"/>
      <c r="AD16" s="34" t="str">
        <f t="shared" si="4"/>
        <v>-</v>
      </c>
      <c r="AE16" s="119"/>
      <c r="AF16" s="120"/>
      <c r="AG16" s="120"/>
      <c r="AH16" s="120"/>
      <c r="AI16" s="120"/>
      <c r="AJ16" s="120"/>
      <c r="AK16" s="120"/>
      <c r="AL16" s="34" t="str">
        <f t="shared" si="5"/>
        <v>-</v>
      </c>
      <c r="AM16" s="119"/>
      <c r="AN16" s="120"/>
      <c r="AO16" s="120"/>
      <c r="AP16" s="120"/>
      <c r="AQ16" s="120"/>
      <c r="AR16" s="18" t="str">
        <f t="shared" si="6"/>
        <v>-</v>
      </c>
    </row>
    <row r="17" spans="1:44" ht="14.25" thickBot="1">
      <c r="A17" s="50">
        <v>10</v>
      </c>
      <c r="B17" s="48">
        <f>Feuille_Renseignements!B12</f>
        <v>0</v>
      </c>
      <c r="C17" s="119"/>
      <c r="D17" s="120"/>
      <c r="E17" s="120"/>
      <c r="F17" s="34" t="str">
        <f t="shared" si="0"/>
        <v>-</v>
      </c>
      <c r="G17" s="119"/>
      <c r="H17" s="120"/>
      <c r="I17" s="120"/>
      <c r="J17" s="120"/>
      <c r="K17" s="120"/>
      <c r="L17" s="120"/>
      <c r="M17" s="120"/>
      <c r="N17" s="120"/>
      <c r="O17" s="120"/>
      <c r="P17" s="34" t="str">
        <f t="shared" si="1"/>
        <v>-</v>
      </c>
      <c r="Q17" s="119"/>
      <c r="R17" s="120"/>
      <c r="S17" s="120"/>
      <c r="T17" s="120"/>
      <c r="U17" s="120"/>
      <c r="V17" s="34" t="str">
        <f t="shared" si="2"/>
        <v>-</v>
      </c>
      <c r="W17" s="119"/>
      <c r="X17" s="120"/>
      <c r="Y17" s="120"/>
      <c r="Z17" s="34" t="str">
        <f t="shared" si="3"/>
        <v>-</v>
      </c>
      <c r="AA17" s="119"/>
      <c r="AB17" s="120"/>
      <c r="AC17" s="120"/>
      <c r="AD17" s="34" t="str">
        <f t="shared" si="4"/>
        <v>-</v>
      </c>
      <c r="AE17" s="119"/>
      <c r="AF17" s="120"/>
      <c r="AG17" s="120"/>
      <c r="AH17" s="120"/>
      <c r="AI17" s="120"/>
      <c r="AJ17" s="120"/>
      <c r="AK17" s="120"/>
      <c r="AL17" s="34" t="str">
        <f t="shared" si="5"/>
        <v>-</v>
      </c>
      <c r="AM17" s="119"/>
      <c r="AN17" s="120"/>
      <c r="AO17" s="120"/>
      <c r="AP17" s="120"/>
      <c r="AQ17" s="120"/>
      <c r="AR17" s="18" t="str">
        <f t="shared" si="6"/>
        <v>-</v>
      </c>
    </row>
    <row r="18" spans="1:44" ht="14.25" thickBot="1">
      <c r="A18" s="50">
        <v>11</v>
      </c>
      <c r="B18" s="48">
        <f>Feuille_Renseignements!B13</f>
        <v>0</v>
      </c>
      <c r="C18" s="119"/>
      <c r="D18" s="120"/>
      <c r="E18" s="120"/>
      <c r="F18" s="34" t="str">
        <f t="shared" si="0"/>
        <v>-</v>
      </c>
      <c r="G18" s="119"/>
      <c r="H18" s="120"/>
      <c r="I18" s="120"/>
      <c r="J18" s="120"/>
      <c r="K18" s="120"/>
      <c r="L18" s="120"/>
      <c r="M18" s="120"/>
      <c r="N18" s="120"/>
      <c r="O18" s="120"/>
      <c r="P18" s="34" t="str">
        <f t="shared" si="1"/>
        <v>-</v>
      </c>
      <c r="Q18" s="119"/>
      <c r="R18" s="120"/>
      <c r="S18" s="120"/>
      <c r="T18" s="120"/>
      <c r="U18" s="120"/>
      <c r="V18" s="34" t="str">
        <f t="shared" si="2"/>
        <v>-</v>
      </c>
      <c r="W18" s="119"/>
      <c r="X18" s="120"/>
      <c r="Y18" s="120"/>
      <c r="Z18" s="34" t="str">
        <f t="shared" si="3"/>
        <v>-</v>
      </c>
      <c r="AA18" s="119"/>
      <c r="AB18" s="120"/>
      <c r="AC18" s="120"/>
      <c r="AD18" s="34" t="str">
        <f t="shared" si="4"/>
        <v>-</v>
      </c>
      <c r="AE18" s="119"/>
      <c r="AF18" s="120"/>
      <c r="AG18" s="120"/>
      <c r="AH18" s="120"/>
      <c r="AI18" s="120"/>
      <c r="AJ18" s="120"/>
      <c r="AK18" s="120"/>
      <c r="AL18" s="34" t="str">
        <f t="shared" si="5"/>
        <v>-</v>
      </c>
      <c r="AM18" s="119"/>
      <c r="AN18" s="120"/>
      <c r="AO18" s="120"/>
      <c r="AP18" s="120"/>
      <c r="AQ18" s="120"/>
      <c r="AR18" s="18" t="str">
        <f t="shared" si="6"/>
        <v>-</v>
      </c>
    </row>
    <row r="19" spans="1:44" ht="14.25" thickBot="1">
      <c r="A19" s="50">
        <v>12</v>
      </c>
      <c r="B19" s="48">
        <f>Feuille_Renseignements!B14</f>
        <v>0</v>
      </c>
      <c r="C19" s="119"/>
      <c r="D19" s="120"/>
      <c r="E19" s="120"/>
      <c r="F19" s="34" t="str">
        <f t="shared" si="0"/>
        <v>-</v>
      </c>
      <c r="G19" s="119"/>
      <c r="H19" s="120"/>
      <c r="I19" s="120"/>
      <c r="J19" s="120"/>
      <c r="K19" s="120"/>
      <c r="L19" s="120"/>
      <c r="M19" s="120"/>
      <c r="N19" s="120"/>
      <c r="O19" s="120"/>
      <c r="P19" s="34" t="str">
        <f t="shared" si="1"/>
        <v>-</v>
      </c>
      <c r="Q19" s="119"/>
      <c r="R19" s="120"/>
      <c r="S19" s="120"/>
      <c r="T19" s="120"/>
      <c r="U19" s="120"/>
      <c r="V19" s="34" t="str">
        <f t="shared" si="2"/>
        <v>-</v>
      </c>
      <c r="W19" s="119"/>
      <c r="X19" s="120"/>
      <c r="Y19" s="120"/>
      <c r="Z19" s="34" t="str">
        <f t="shared" si="3"/>
        <v>-</v>
      </c>
      <c r="AA19" s="119"/>
      <c r="AB19" s="120"/>
      <c r="AC19" s="120"/>
      <c r="AD19" s="34" t="str">
        <f t="shared" si="4"/>
        <v>-</v>
      </c>
      <c r="AE19" s="119"/>
      <c r="AF19" s="120"/>
      <c r="AG19" s="120"/>
      <c r="AH19" s="120"/>
      <c r="AI19" s="120"/>
      <c r="AJ19" s="120"/>
      <c r="AK19" s="120"/>
      <c r="AL19" s="34" t="str">
        <f t="shared" si="5"/>
        <v>-</v>
      </c>
      <c r="AM19" s="119"/>
      <c r="AN19" s="120"/>
      <c r="AO19" s="120"/>
      <c r="AP19" s="120"/>
      <c r="AQ19" s="120"/>
      <c r="AR19" s="18" t="str">
        <f t="shared" si="6"/>
        <v>-</v>
      </c>
    </row>
    <row r="20" spans="1:44" ht="14.25" thickBot="1">
      <c r="A20" s="50">
        <v>13</v>
      </c>
      <c r="B20" s="48">
        <f>Feuille_Renseignements!B15</f>
        <v>0</v>
      </c>
      <c r="C20" s="119"/>
      <c r="D20" s="120"/>
      <c r="E20" s="120"/>
      <c r="F20" s="34" t="str">
        <f t="shared" si="0"/>
        <v>-</v>
      </c>
      <c r="G20" s="119"/>
      <c r="H20" s="120"/>
      <c r="I20" s="120"/>
      <c r="J20" s="120"/>
      <c r="K20" s="120"/>
      <c r="L20" s="120"/>
      <c r="M20" s="120"/>
      <c r="N20" s="120"/>
      <c r="O20" s="120"/>
      <c r="P20" s="34" t="str">
        <f t="shared" si="1"/>
        <v>-</v>
      </c>
      <c r="Q20" s="119"/>
      <c r="R20" s="120"/>
      <c r="S20" s="120"/>
      <c r="T20" s="120"/>
      <c r="U20" s="120"/>
      <c r="V20" s="34" t="str">
        <f t="shared" si="2"/>
        <v>-</v>
      </c>
      <c r="W20" s="119"/>
      <c r="X20" s="120"/>
      <c r="Y20" s="120"/>
      <c r="Z20" s="34" t="str">
        <f t="shared" si="3"/>
        <v>-</v>
      </c>
      <c r="AA20" s="119"/>
      <c r="AB20" s="120"/>
      <c r="AC20" s="120"/>
      <c r="AD20" s="34" t="str">
        <f t="shared" si="4"/>
        <v>-</v>
      </c>
      <c r="AE20" s="119"/>
      <c r="AF20" s="120"/>
      <c r="AG20" s="120"/>
      <c r="AH20" s="120"/>
      <c r="AI20" s="120"/>
      <c r="AJ20" s="120"/>
      <c r="AK20" s="120"/>
      <c r="AL20" s="34" t="str">
        <f t="shared" si="5"/>
        <v>-</v>
      </c>
      <c r="AM20" s="119"/>
      <c r="AN20" s="120"/>
      <c r="AO20" s="120"/>
      <c r="AP20" s="120"/>
      <c r="AQ20" s="120"/>
      <c r="AR20" s="18" t="str">
        <f t="shared" si="6"/>
        <v>-</v>
      </c>
    </row>
    <row r="21" spans="1:44" ht="14.25" thickBot="1">
      <c r="A21" s="50">
        <v>14</v>
      </c>
      <c r="B21" s="48">
        <f>Feuille_Renseignements!B16</f>
        <v>0</v>
      </c>
      <c r="C21" s="119"/>
      <c r="D21" s="120"/>
      <c r="E21" s="120"/>
      <c r="F21" s="34" t="str">
        <f t="shared" si="0"/>
        <v>-</v>
      </c>
      <c r="G21" s="119"/>
      <c r="H21" s="120"/>
      <c r="I21" s="120"/>
      <c r="J21" s="120"/>
      <c r="K21" s="120"/>
      <c r="L21" s="120"/>
      <c r="M21" s="120"/>
      <c r="N21" s="120"/>
      <c r="O21" s="120"/>
      <c r="P21" s="34" t="str">
        <f t="shared" si="1"/>
        <v>-</v>
      </c>
      <c r="Q21" s="119"/>
      <c r="R21" s="120"/>
      <c r="S21" s="120"/>
      <c r="T21" s="120"/>
      <c r="U21" s="120"/>
      <c r="V21" s="34" t="str">
        <f t="shared" si="2"/>
        <v>-</v>
      </c>
      <c r="W21" s="119"/>
      <c r="X21" s="120"/>
      <c r="Y21" s="120"/>
      <c r="Z21" s="34" t="str">
        <f t="shared" si="3"/>
        <v>-</v>
      </c>
      <c r="AA21" s="119"/>
      <c r="AB21" s="120"/>
      <c r="AC21" s="120"/>
      <c r="AD21" s="34" t="str">
        <f t="shared" si="4"/>
        <v>-</v>
      </c>
      <c r="AE21" s="119"/>
      <c r="AF21" s="120"/>
      <c r="AG21" s="120"/>
      <c r="AH21" s="120"/>
      <c r="AI21" s="120"/>
      <c r="AJ21" s="120"/>
      <c r="AK21" s="120"/>
      <c r="AL21" s="34" t="str">
        <f t="shared" si="5"/>
        <v>-</v>
      </c>
      <c r="AM21" s="119"/>
      <c r="AN21" s="120"/>
      <c r="AO21" s="120"/>
      <c r="AP21" s="120"/>
      <c r="AQ21" s="120"/>
      <c r="AR21" s="18" t="str">
        <f t="shared" si="6"/>
        <v>-</v>
      </c>
    </row>
    <row r="22" spans="1:44" ht="14.25" thickBot="1">
      <c r="A22" s="50">
        <v>15</v>
      </c>
      <c r="B22" s="48">
        <f>Feuille_Renseignements!B17</f>
        <v>0</v>
      </c>
      <c r="C22" s="119"/>
      <c r="D22" s="120"/>
      <c r="E22" s="120"/>
      <c r="F22" s="34" t="str">
        <f t="shared" si="0"/>
        <v>-</v>
      </c>
      <c r="G22" s="119"/>
      <c r="H22" s="120"/>
      <c r="I22" s="120"/>
      <c r="J22" s="120"/>
      <c r="K22" s="120"/>
      <c r="L22" s="120"/>
      <c r="M22" s="120"/>
      <c r="N22" s="120"/>
      <c r="O22" s="120"/>
      <c r="P22" s="34" t="str">
        <f t="shared" si="1"/>
        <v>-</v>
      </c>
      <c r="Q22" s="119"/>
      <c r="R22" s="120"/>
      <c r="S22" s="120"/>
      <c r="T22" s="120"/>
      <c r="U22" s="120"/>
      <c r="V22" s="34" t="str">
        <f t="shared" si="2"/>
        <v>-</v>
      </c>
      <c r="W22" s="119"/>
      <c r="X22" s="120" t="s">
        <v>326</v>
      </c>
      <c r="Y22" s="120"/>
      <c r="Z22" s="34" t="str">
        <f t="shared" si="3"/>
        <v>-</v>
      </c>
      <c r="AA22" s="119"/>
      <c r="AB22" s="120"/>
      <c r="AC22" s="120"/>
      <c r="AD22" s="34" t="str">
        <f t="shared" si="4"/>
        <v>-</v>
      </c>
      <c r="AE22" s="119"/>
      <c r="AF22" s="120"/>
      <c r="AG22" s="120"/>
      <c r="AH22" s="120"/>
      <c r="AI22" s="120"/>
      <c r="AJ22" s="120"/>
      <c r="AK22" s="120"/>
      <c r="AL22" s="34" t="str">
        <f t="shared" si="5"/>
        <v>-</v>
      </c>
      <c r="AM22" s="119"/>
      <c r="AN22" s="120"/>
      <c r="AO22" s="120"/>
      <c r="AP22" s="120"/>
      <c r="AQ22" s="120"/>
      <c r="AR22" s="18" t="str">
        <f t="shared" si="6"/>
        <v>-</v>
      </c>
    </row>
    <row r="23" spans="1:44" ht="14.25" thickBot="1">
      <c r="A23" s="50">
        <v>16</v>
      </c>
      <c r="B23" s="48">
        <f>Feuille_Renseignements!B18</f>
        <v>0</v>
      </c>
      <c r="C23" s="119"/>
      <c r="D23" s="120"/>
      <c r="E23" s="120"/>
      <c r="F23" s="34" t="str">
        <f t="shared" si="0"/>
        <v>-</v>
      </c>
      <c r="G23" s="119"/>
      <c r="H23" s="120"/>
      <c r="I23" s="120"/>
      <c r="J23" s="120"/>
      <c r="K23" s="120"/>
      <c r="L23" s="120"/>
      <c r="M23" s="120"/>
      <c r="N23" s="120"/>
      <c r="O23" s="120"/>
      <c r="P23" s="34" t="str">
        <f t="shared" si="1"/>
        <v>-</v>
      </c>
      <c r="Q23" s="119"/>
      <c r="R23" s="120"/>
      <c r="S23" s="120"/>
      <c r="T23" s="120"/>
      <c r="U23" s="120"/>
      <c r="V23" s="34" t="str">
        <f t="shared" si="2"/>
        <v>-</v>
      </c>
      <c r="W23" s="119"/>
      <c r="X23" s="120"/>
      <c r="Y23" s="120"/>
      <c r="Z23" s="34" t="str">
        <f t="shared" si="3"/>
        <v>-</v>
      </c>
      <c r="AA23" s="119"/>
      <c r="AB23" s="120"/>
      <c r="AC23" s="120"/>
      <c r="AD23" s="34" t="str">
        <f t="shared" si="4"/>
        <v>-</v>
      </c>
      <c r="AE23" s="119"/>
      <c r="AF23" s="120"/>
      <c r="AG23" s="120"/>
      <c r="AH23" s="120"/>
      <c r="AI23" s="120"/>
      <c r="AJ23" s="120"/>
      <c r="AK23" s="120"/>
      <c r="AL23" s="34" t="str">
        <f t="shared" si="5"/>
        <v>-</v>
      </c>
      <c r="AM23" s="119"/>
      <c r="AN23" s="120"/>
      <c r="AO23" s="120"/>
      <c r="AP23" s="120"/>
      <c r="AQ23" s="120"/>
      <c r="AR23" s="18" t="str">
        <f t="shared" si="6"/>
        <v>-</v>
      </c>
    </row>
    <row r="24" spans="1:44" ht="14.25" thickBot="1">
      <c r="A24" s="50">
        <v>17</v>
      </c>
      <c r="B24" s="48">
        <f>Feuille_Renseignements!B19</f>
        <v>0</v>
      </c>
      <c r="C24" s="119"/>
      <c r="D24" s="120"/>
      <c r="E24" s="120"/>
      <c r="F24" s="34" t="str">
        <f t="shared" si="0"/>
        <v>-</v>
      </c>
      <c r="G24" s="119"/>
      <c r="H24" s="120"/>
      <c r="I24" s="120"/>
      <c r="J24" s="120"/>
      <c r="K24" s="120"/>
      <c r="L24" s="120"/>
      <c r="M24" s="120"/>
      <c r="N24" s="120"/>
      <c r="O24" s="120"/>
      <c r="P24" s="34" t="str">
        <f t="shared" si="1"/>
        <v>-</v>
      </c>
      <c r="Q24" s="119"/>
      <c r="R24" s="120"/>
      <c r="S24" s="120"/>
      <c r="T24" s="120"/>
      <c r="U24" s="120"/>
      <c r="V24" s="34" t="str">
        <f t="shared" si="2"/>
        <v>-</v>
      </c>
      <c r="W24" s="119"/>
      <c r="X24" s="120"/>
      <c r="Y24" s="120"/>
      <c r="Z24" s="34" t="str">
        <f t="shared" si="3"/>
        <v>-</v>
      </c>
      <c r="AA24" s="119"/>
      <c r="AB24" s="120"/>
      <c r="AC24" s="120"/>
      <c r="AD24" s="34" t="str">
        <f t="shared" si="4"/>
        <v>-</v>
      </c>
      <c r="AE24" s="119"/>
      <c r="AF24" s="120"/>
      <c r="AG24" s="120"/>
      <c r="AH24" s="120"/>
      <c r="AI24" s="120"/>
      <c r="AJ24" s="120"/>
      <c r="AK24" s="120"/>
      <c r="AL24" s="34" t="str">
        <f t="shared" si="5"/>
        <v>-</v>
      </c>
      <c r="AM24" s="119"/>
      <c r="AN24" s="120"/>
      <c r="AO24" s="120"/>
      <c r="AP24" s="120"/>
      <c r="AQ24" s="120"/>
      <c r="AR24" s="18" t="str">
        <f t="shared" si="6"/>
        <v>-</v>
      </c>
    </row>
    <row r="25" spans="1:44" ht="14.25" thickBot="1">
      <c r="A25" s="50">
        <v>18</v>
      </c>
      <c r="B25" s="48">
        <f>Feuille_Renseignements!B20</f>
        <v>0</v>
      </c>
      <c r="C25" s="119"/>
      <c r="D25" s="120"/>
      <c r="E25" s="120"/>
      <c r="F25" s="34" t="str">
        <f t="shared" si="0"/>
        <v>-</v>
      </c>
      <c r="G25" s="119"/>
      <c r="H25" s="120"/>
      <c r="I25" s="120"/>
      <c r="J25" s="120"/>
      <c r="K25" s="120"/>
      <c r="L25" s="120"/>
      <c r="M25" s="120"/>
      <c r="N25" s="120"/>
      <c r="O25" s="120"/>
      <c r="P25" s="34" t="str">
        <f t="shared" si="1"/>
        <v>-</v>
      </c>
      <c r="Q25" s="119"/>
      <c r="R25" s="120"/>
      <c r="S25" s="120"/>
      <c r="T25" s="120"/>
      <c r="U25" s="120"/>
      <c r="V25" s="34" t="str">
        <f t="shared" si="2"/>
        <v>-</v>
      </c>
      <c r="W25" s="119"/>
      <c r="X25" s="120"/>
      <c r="Y25" s="120"/>
      <c r="Z25" s="34" t="str">
        <f t="shared" si="3"/>
        <v>-</v>
      </c>
      <c r="AA25" s="119"/>
      <c r="AB25" s="120"/>
      <c r="AC25" s="120"/>
      <c r="AD25" s="34" t="str">
        <f t="shared" si="4"/>
        <v>-</v>
      </c>
      <c r="AE25" s="119"/>
      <c r="AF25" s="120"/>
      <c r="AG25" s="120"/>
      <c r="AH25" s="120"/>
      <c r="AI25" s="120"/>
      <c r="AJ25" s="120"/>
      <c r="AK25" s="120"/>
      <c r="AL25" s="34" t="str">
        <f t="shared" si="5"/>
        <v>-</v>
      </c>
      <c r="AM25" s="119"/>
      <c r="AN25" s="120"/>
      <c r="AO25" s="120"/>
      <c r="AP25" s="120"/>
      <c r="AQ25" s="120"/>
      <c r="AR25" s="18" t="str">
        <f t="shared" si="6"/>
        <v>-</v>
      </c>
    </row>
    <row r="26" spans="1:44" ht="14.25" thickBot="1">
      <c r="A26" s="50">
        <v>19</v>
      </c>
      <c r="B26" s="48">
        <f>Feuille_Renseignements!B21</f>
        <v>0</v>
      </c>
      <c r="C26" s="119"/>
      <c r="D26" s="120"/>
      <c r="E26" s="120"/>
      <c r="F26" s="34" t="str">
        <f t="shared" si="0"/>
        <v>-</v>
      </c>
      <c r="G26" s="119"/>
      <c r="H26" s="120"/>
      <c r="I26" s="120"/>
      <c r="J26" s="120"/>
      <c r="K26" s="120"/>
      <c r="L26" s="120"/>
      <c r="M26" s="120"/>
      <c r="N26" s="120"/>
      <c r="O26" s="120"/>
      <c r="P26" s="34" t="str">
        <f t="shared" si="1"/>
        <v>-</v>
      </c>
      <c r="Q26" s="119"/>
      <c r="R26" s="120"/>
      <c r="S26" s="120"/>
      <c r="T26" s="120"/>
      <c r="U26" s="120"/>
      <c r="V26" s="34" t="str">
        <f t="shared" si="2"/>
        <v>-</v>
      </c>
      <c r="W26" s="119"/>
      <c r="X26" s="120"/>
      <c r="Y26" s="120"/>
      <c r="Z26" s="34" t="str">
        <f t="shared" si="3"/>
        <v>-</v>
      </c>
      <c r="AA26" s="119"/>
      <c r="AB26" s="120"/>
      <c r="AC26" s="120"/>
      <c r="AD26" s="34" t="str">
        <f t="shared" si="4"/>
        <v>-</v>
      </c>
      <c r="AE26" s="119"/>
      <c r="AF26" s="120"/>
      <c r="AG26" s="120"/>
      <c r="AH26" s="120"/>
      <c r="AI26" s="120"/>
      <c r="AJ26" s="120"/>
      <c r="AK26" s="120"/>
      <c r="AL26" s="34" t="str">
        <f t="shared" si="5"/>
        <v>-</v>
      </c>
      <c r="AM26" s="119"/>
      <c r="AN26" s="120"/>
      <c r="AO26" s="120"/>
      <c r="AP26" s="120"/>
      <c r="AQ26" s="120"/>
      <c r="AR26" s="18" t="str">
        <f t="shared" si="6"/>
        <v>-</v>
      </c>
    </row>
    <row r="27" spans="1:44" ht="14.25" thickBot="1">
      <c r="A27" s="50">
        <v>20</v>
      </c>
      <c r="B27" s="48">
        <f>Feuille_Renseignements!B22</f>
        <v>0</v>
      </c>
      <c r="C27" s="119"/>
      <c r="D27" s="120"/>
      <c r="E27" s="120"/>
      <c r="F27" s="34" t="str">
        <f t="shared" si="0"/>
        <v>-</v>
      </c>
      <c r="G27" s="119"/>
      <c r="H27" s="120"/>
      <c r="I27" s="120"/>
      <c r="J27" s="120"/>
      <c r="K27" s="120"/>
      <c r="L27" s="120"/>
      <c r="M27" s="120"/>
      <c r="N27" s="120"/>
      <c r="O27" s="120"/>
      <c r="P27" s="34" t="str">
        <f t="shared" si="1"/>
        <v>-</v>
      </c>
      <c r="Q27" s="119"/>
      <c r="R27" s="120"/>
      <c r="S27" s="120"/>
      <c r="T27" s="120"/>
      <c r="U27" s="120"/>
      <c r="V27" s="34" t="str">
        <f t="shared" si="2"/>
        <v>-</v>
      </c>
      <c r="W27" s="119"/>
      <c r="X27" s="120"/>
      <c r="Y27" s="120"/>
      <c r="Z27" s="34" t="str">
        <f t="shared" si="3"/>
        <v>-</v>
      </c>
      <c r="AA27" s="119"/>
      <c r="AB27" s="120"/>
      <c r="AC27" s="120"/>
      <c r="AD27" s="34" t="str">
        <f t="shared" si="4"/>
        <v>-</v>
      </c>
      <c r="AE27" s="119"/>
      <c r="AF27" s="120"/>
      <c r="AG27" s="120"/>
      <c r="AH27" s="120"/>
      <c r="AI27" s="120"/>
      <c r="AJ27" s="120"/>
      <c r="AK27" s="120"/>
      <c r="AL27" s="34" t="str">
        <f t="shared" si="5"/>
        <v>-</v>
      </c>
      <c r="AM27" s="119"/>
      <c r="AN27" s="120"/>
      <c r="AO27" s="120"/>
      <c r="AP27" s="120"/>
      <c r="AQ27" s="120"/>
      <c r="AR27" s="18" t="str">
        <f t="shared" si="6"/>
        <v>-</v>
      </c>
    </row>
    <row r="28" spans="1:44" ht="14.25" thickBot="1">
      <c r="A28" s="50">
        <v>21</v>
      </c>
      <c r="B28" s="48">
        <f>Feuille_Renseignements!B23</f>
        <v>0</v>
      </c>
      <c r="C28" s="119"/>
      <c r="D28" s="120"/>
      <c r="E28" s="120"/>
      <c r="F28" s="34" t="str">
        <f t="shared" si="0"/>
        <v>-</v>
      </c>
      <c r="G28" s="119"/>
      <c r="H28" s="120"/>
      <c r="I28" s="120"/>
      <c r="J28" s="120"/>
      <c r="K28" s="120"/>
      <c r="L28" s="120"/>
      <c r="M28" s="120"/>
      <c r="N28" s="120"/>
      <c r="O28" s="120"/>
      <c r="P28" s="34" t="str">
        <f t="shared" si="1"/>
        <v>-</v>
      </c>
      <c r="Q28" s="119"/>
      <c r="R28" s="120"/>
      <c r="S28" s="120"/>
      <c r="T28" s="120"/>
      <c r="U28" s="120"/>
      <c r="V28" s="34" t="str">
        <f t="shared" si="2"/>
        <v>-</v>
      </c>
      <c r="W28" s="119"/>
      <c r="X28" s="120"/>
      <c r="Y28" s="120"/>
      <c r="Z28" s="34" t="str">
        <f t="shared" si="3"/>
        <v>-</v>
      </c>
      <c r="AA28" s="119"/>
      <c r="AB28" s="120"/>
      <c r="AC28" s="120"/>
      <c r="AD28" s="34" t="str">
        <f t="shared" si="4"/>
        <v>-</v>
      </c>
      <c r="AE28" s="119"/>
      <c r="AF28" s="120"/>
      <c r="AG28" s="120"/>
      <c r="AH28" s="120"/>
      <c r="AI28" s="120"/>
      <c r="AJ28" s="120"/>
      <c r="AK28" s="120"/>
      <c r="AL28" s="34" t="str">
        <f t="shared" si="5"/>
        <v>-</v>
      </c>
      <c r="AM28" s="119"/>
      <c r="AN28" s="120"/>
      <c r="AO28" s="120"/>
      <c r="AP28" s="120"/>
      <c r="AQ28" s="120"/>
      <c r="AR28" s="18" t="str">
        <f t="shared" si="6"/>
        <v>-</v>
      </c>
    </row>
    <row r="29" spans="1:44" ht="14.25" thickBot="1">
      <c r="A29" s="50">
        <v>22</v>
      </c>
      <c r="B29" s="48">
        <f>Feuille_Renseignements!B24</f>
        <v>0</v>
      </c>
      <c r="C29" s="119"/>
      <c r="D29" s="120"/>
      <c r="E29" s="120"/>
      <c r="F29" s="34" t="str">
        <f t="shared" si="0"/>
        <v>-</v>
      </c>
      <c r="G29" s="119"/>
      <c r="H29" s="120"/>
      <c r="I29" s="120"/>
      <c r="J29" s="120"/>
      <c r="K29" s="120"/>
      <c r="L29" s="120"/>
      <c r="M29" s="120"/>
      <c r="N29" s="120"/>
      <c r="O29" s="120"/>
      <c r="P29" s="34" t="str">
        <f t="shared" si="1"/>
        <v>-</v>
      </c>
      <c r="Q29" s="119"/>
      <c r="R29" s="120"/>
      <c r="S29" s="120"/>
      <c r="T29" s="120"/>
      <c r="U29" s="120"/>
      <c r="V29" s="34" t="str">
        <f t="shared" si="2"/>
        <v>-</v>
      </c>
      <c r="W29" s="119"/>
      <c r="X29" s="120"/>
      <c r="Y29" s="120"/>
      <c r="Z29" s="34" t="str">
        <f t="shared" si="3"/>
        <v>-</v>
      </c>
      <c r="AA29" s="119"/>
      <c r="AB29" s="120"/>
      <c r="AC29" s="120"/>
      <c r="AD29" s="34" t="str">
        <f t="shared" si="4"/>
        <v>-</v>
      </c>
      <c r="AE29" s="119"/>
      <c r="AF29" s="120"/>
      <c r="AG29" s="120"/>
      <c r="AH29" s="120"/>
      <c r="AI29" s="120"/>
      <c r="AJ29" s="120"/>
      <c r="AK29" s="120"/>
      <c r="AL29" s="34" t="str">
        <f t="shared" si="5"/>
        <v>-</v>
      </c>
      <c r="AM29" s="119"/>
      <c r="AN29" s="120"/>
      <c r="AO29" s="120"/>
      <c r="AP29" s="120"/>
      <c r="AQ29" s="120"/>
      <c r="AR29" s="18" t="str">
        <f t="shared" si="6"/>
        <v>-</v>
      </c>
    </row>
    <row r="30" spans="1:44" ht="14.25" thickBot="1">
      <c r="A30" s="50">
        <v>23</v>
      </c>
      <c r="B30" s="48">
        <f>Feuille_Renseignements!B25</f>
        <v>0</v>
      </c>
      <c r="C30" s="119"/>
      <c r="D30" s="120"/>
      <c r="E30" s="120"/>
      <c r="F30" s="34" t="str">
        <f t="shared" si="0"/>
        <v>-</v>
      </c>
      <c r="G30" s="119"/>
      <c r="H30" s="120"/>
      <c r="I30" s="120"/>
      <c r="J30" s="120"/>
      <c r="K30" s="120"/>
      <c r="L30" s="120"/>
      <c r="M30" s="120"/>
      <c r="N30" s="120"/>
      <c r="O30" s="120"/>
      <c r="P30" s="34" t="str">
        <f t="shared" si="1"/>
        <v>-</v>
      </c>
      <c r="Q30" s="119"/>
      <c r="R30" s="120"/>
      <c r="S30" s="120"/>
      <c r="T30" s="120"/>
      <c r="U30" s="120"/>
      <c r="V30" s="34" t="str">
        <f t="shared" si="2"/>
        <v>-</v>
      </c>
      <c r="W30" s="119"/>
      <c r="X30" s="120"/>
      <c r="Y30" s="120"/>
      <c r="Z30" s="34" t="str">
        <f t="shared" si="3"/>
        <v>-</v>
      </c>
      <c r="AA30" s="119"/>
      <c r="AB30" s="120"/>
      <c r="AC30" s="120"/>
      <c r="AD30" s="34" t="str">
        <f t="shared" si="4"/>
        <v>-</v>
      </c>
      <c r="AE30" s="119"/>
      <c r="AF30" s="120"/>
      <c r="AG30" s="120"/>
      <c r="AH30" s="120"/>
      <c r="AI30" s="120"/>
      <c r="AJ30" s="120"/>
      <c r="AK30" s="120"/>
      <c r="AL30" s="34" t="str">
        <f t="shared" si="5"/>
        <v>-</v>
      </c>
      <c r="AM30" s="119"/>
      <c r="AN30" s="120"/>
      <c r="AO30" s="120"/>
      <c r="AP30" s="120"/>
      <c r="AQ30" s="120"/>
      <c r="AR30" s="18" t="str">
        <f t="shared" si="6"/>
        <v>-</v>
      </c>
    </row>
    <row r="31" spans="1:44" ht="14.25" thickBot="1">
      <c r="A31" s="50">
        <v>24</v>
      </c>
      <c r="B31" s="48">
        <f>Feuille_Renseignements!B26</f>
        <v>0</v>
      </c>
      <c r="C31" s="119"/>
      <c r="D31" s="120"/>
      <c r="E31" s="120"/>
      <c r="F31" s="34" t="str">
        <f t="shared" si="0"/>
        <v>-</v>
      </c>
      <c r="G31" s="119"/>
      <c r="H31" s="120"/>
      <c r="I31" s="120"/>
      <c r="J31" s="120"/>
      <c r="K31" s="120"/>
      <c r="L31" s="120"/>
      <c r="M31" s="120"/>
      <c r="N31" s="120"/>
      <c r="O31" s="120"/>
      <c r="P31" s="34" t="str">
        <f t="shared" si="1"/>
        <v>-</v>
      </c>
      <c r="Q31" s="119"/>
      <c r="R31" s="120"/>
      <c r="S31" s="120"/>
      <c r="T31" s="120"/>
      <c r="U31" s="120"/>
      <c r="V31" s="34" t="str">
        <f t="shared" si="2"/>
        <v>-</v>
      </c>
      <c r="W31" s="119"/>
      <c r="X31" s="120"/>
      <c r="Y31" s="120"/>
      <c r="Z31" s="34" t="str">
        <f t="shared" si="3"/>
        <v>-</v>
      </c>
      <c r="AA31" s="119"/>
      <c r="AB31" s="120"/>
      <c r="AC31" s="120"/>
      <c r="AD31" s="34" t="str">
        <f t="shared" si="4"/>
        <v>-</v>
      </c>
      <c r="AE31" s="119"/>
      <c r="AF31" s="120"/>
      <c r="AG31" s="120"/>
      <c r="AH31" s="120"/>
      <c r="AI31" s="120"/>
      <c r="AJ31" s="120"/>
      <c r="AK31" s="120"/>
      <c r="AL31" s="34" t="str">
        <f t="shared" si="5"/>
        <v>-</v>
      </c>
      <c r="AM31" s="119"/>
      <c r="AN31" s="120"/>
      <c r="AO31" s="120"/>
      <c r="AP31" s="120"/>
      <c r="AQ31" s="120"/>
      <c r="AR31" s="18" t="str">
        <f t="shared" si="6"/>
        <v>-</v>
      </c>
    </row>
    <row r="32" spans="1:44" ht="14.25" thickBot="1">
      <c r="A32" s="50">
        <v>25</v>
      </c>
      <c r="B32" s="48">
        <f>Feuille_Renseignements!B27</f>
        <v>0</v>
      </c>
      <c r="C32" s="119"/>
      <c r="D32" s="120"/>
      <c r="E32" s="120"/>
      <c r="F32" s="34" t="str">
        <f t="shared" si="0"/>
        <v>-</v>
      </c>
      <c r="G32" s="119"/>
      <c r="H32" s="120"/>
      <c r="I32" s="120"/>
      <c r="J32" s="120"/>
      <c r="K32" s="120"/>
      <c r="L32" s="120"/>
      <c r="M32" s="120"/>
      <c r="N32" s="120"/>
      <c r="O32" s="120"/>
      <c r="P32" s="34" t="str">
        <f t="shared" si="1"/>
        <v>-</v>
      </c>
      <c r="Q32" s="119"/>
      <c r="R32" s="120"/>
      <c r="S32" s="120"/>
      <c r="T32" s="120"/>
      <c r="U32" s="120"/>
      <c r="V32" s="34" t="str">
        <f t="shared" si="2"/>
        <v>-</v>
      </c>
      <c r="W32" s="119"/>
      <c r="X32" s="120"/>
      <c r="Y32" s="120"/>
      <c r="Z32" s="34" t="str">
        <f t="shared" si="3"/>
        <v>-</v>
      </c>
      <c r="AA32" s="119"/>
      <c r="AB32" s="120"/>
      <c r="AC32" s="120"/>
      <c r="AD32" s="34" t="str">
        <f t="shared" si="4"/>
        <v>-</v>
      </c>
      <c r="AE32" s="119"/>
      <c r="AF32" s="120"/>
      <c r="AG32" s="120"/>
      <c r="AH32" s="120"/>
      <c r="AI32" s="120"/>
      <c r="AJ32" s="120"/>
      <c r="AK32" s="120"/>
      <c r="AL32" s="34" t="str">
        <f t="shared" si="5"/>
        <v>-</v>
      </c>
      <c r="AM32" s="119"/>
      <c r="AN32" s="120"/>
      <c r="AO32" s="120"/>
      <c r="AP32" s="120"/>
      <c r="AQ32" s="120"/>
      <c r="AR32" s="18" t="str">
        <f t="shared" si="6"/>
        <v>-</v>
      </c>
    </row>
    <row r="33" spans="1:44" ht="14.25" thickBot="1">
      <c r="A33" s="50">
        <v>26</v>
      </c>
      <c r="B33" s="48">
        <f>Feuille_Renseignements!B28</f>
        <v>0</v>
      </c>
      <c r="C33" s="119"/>
      <c r="D33" s="120"/>
      <c r="E33" s="120"/>
      <c r="F33" s="34" t="str">
        <f t="shared" si="0"/>
        <v>-</v>
      </c>
      <c r="G33" s="119"/>
      <c r="H33" s="120"/>
      <c r="I33" s="120"/>
      <c r="J33" s="120"/>
      <c r="K33" s="120"/>
      <c r="L33" s="120"/>
      <c r="M33" s="120"/>
      <c r="N33" s="120"/>
      <c r="O33" s="120"/>
      <c r="P33" s="34" t="str">
        <f t="shared" si="1"/>
        <v>-</v>
      </c>
      <c r="Q33" s="119"/>
      <c r="R33" s="120"/>
      <c r="S33" s="120"/>
      <c r="T33" s="120"/>
      <c r="U33" s="120"/>
      <c r="V33" s="34" t="str">
        <f t="shared" si="2"/>
        <v>-</v>
      </c>
      <c r="W33" s="119"/>
      <c r="X33" s="120"/>
      <c r="Y33" s="120"/>
      <c r="Z33" s="34" t="str">
        <f t="shared" si="3"/>
        <v>-</v>
      </c>
      <c r="AA33" s="119"/>
      <c r="AB33" s="120"/>
      <c r="AC33" s="120"/>
      <c r="AD33" s="34" t="str">
        <f t="shared" si="4"/>
        <v>-</v>
      </c>
      <c r="AE33" s="119"/>
      <c r="AF33" s="120"/>
      <c r="AG33" s="120"/>
      <c r="AH33" s="120"/>
      <c r="AI33" s="120"/>
      <c r="AJ33" s="120"/>
      <c r="AK33" s="120"/>
      <c r="AL33" s="34" t="str">
        <f t="shared" si="5"/>
        <v>-</v>
      </c>
      <c r="AM33" s="119"/>
      <c r="AN33" s="120"/>
      <c r="AO33" s="120"/>
      <c r="AP33" s="120"/>
      <c r="AQ33" s="120"/>
      <c r="AR33" s="18" t="str">
        <f t="shared" si="6"/>
        <v>-</v>
      </c>
    </row>
    <row r="34" spans="1:44" ht="14.25" thickBot="1">
      <c r="A34" s="50">
        <v>27</v>
      </c>
      <c r="B34" s="48">
        <f>Feuille_Renseignements!B29</f>
        <v>0</v>
      </c>
      <c r="C34" s="119"/>
      <c r="D34" s="120"/>
      <c r="E34" s="120"/>
      <c r="F34" s="34" t="str">
        <f t="shared" si="0"/>
        <v>-</v>
      </c>
      <c r="G34" s="119"/>
      <c r="H34" s="120"/>
      <c r="I34" s="120"/>
      <c r="J34" s="120"/>
      <c r="K34" s="120"/>
      <c r="L34" s="120"/>
      <c r="M34" s="120"/>
      <c r="N34" s="120"/>
      <c r="O34" s="120"/>
      <c r="P34" s="34" t="str">
        <f t="shared" si="1"/>
        <v>-</v>
      </c>
      <c r="Q34" s="119"/>
      <c r="R34" s="120"/>
      <c r="S34" s="120"/>
      <c r="T34" s="120"/>
      <c r="U34" s="120"/>
      <c r="V34" s="34" t="str">
        <f t="shared" si="2"/>
        <v>-</v>
      </c>
      <c r="W34" s="119"/>
      <c r="X34" s="120"/>
      <c r="Y34" s="120"/>
      <c r="Z34" s="34" t="str">
        <f t="shared" si="3"/>
        <v>-</v>
      </c>
      <c r="AA34" s="119"/>
      <c r="AB34" s="120"/>
      <c r="AC34" s="120"/>
      <c r="AD34" s="34" t="str">
        <f t="shared" si="4"/>
        <v>-</v>
      </c>
      <c r="AE34" s="119"/>
      <c r="AF34" s="120"/>
      <c r="AG34" s="120"/>
      <c r="AH34" s="120"/>
      <c r="AI34" s="120"/>
      <c r="AJ34" s="120"/>
      <c r="AK34" s="120"/>
      <c r="AL34" s="34" t="str">
        <f t="shared" si="5"/>
        <v>-</v>
      </c>
      <c r="AM34" s="119"/>
      <c r="AN34" s="120"/>
      <c r="AO34" s="120"/>
      <c r="AP34" s="120"/>
      <c r="AQ34" s="120"/>
      <c r="AR34" s="18" t="str">
        <f t="shared" si="6"/>
        <v>-</v>
      </c>
    </row>
    <row r="35" spans="1:44" ht="14.25" thickBot="1">
      <c r="A35" s="51">
        <v>28</v>
      </c>
      <c r="B35" s="48">
        <f>Feuille_Renseignements!B30</f>
        <v>0</v>
      </c>
      <c r="C35" s="121"/>
      <c r="D35" s="122"/>
      <c r="E35" s="122"/>
      <c r="F35" s="35" t="str">
        <f>IF(COUNTIF(C35:E35,"&gt;-1")=0,"-",(COUNTIF(C35:E35,"1")/COUNTIF(C35:E35,"&gt;-1")))</f>
        <v>-</v>
      </c>
      <c r="G35" s="121"/>
      <c r="H35" s="122"/>
      <c r="I35" s="122"/>
      <c r="J35" s="122"/>
      <c r="K35" s="122"/>
      <c r="L35" s="122"/>
      <c r="M35" s="122"/>
      <c r="N35" s="122"/>
      <c r="O35" s="122"/>
      <c r="P35" s="35" t="str">
        <f t="shared" si="1"/>
        <v>-</v>
      </c>
      <c r="Q35" s="121"/>
      <c r="R35" s="122"/>
      <c r="S35" s="122"/>
      <c r="T35" s="122"/>
      <c r="U35" s="122"/>
      <c r="V35" s="35" t="str">
        <f t="shared" si="2"/>
        <v>-</v>
      </c>
      <c r="W35" s="121"/>
      <c r="X35" s="122"/>
      <c r="Y35" s="122"/>
      <c r="Z35" s="35" t="str">
        <f t="shared" si="3"/>
        <v>-</v>
      </c>
      <c r="AA35" s="121"/>
      <c r="AB35" s="122"/>
      <c r="AC35" s="122"/>
      <c r="AD35" s="35" t="str">
        <f t="shared" si="4"/>
        <v>-</v>
      </c>
      <c r="AE35" s="121"/>
      <c r="AF35" s="122"/>
      <c r="AG35" s="122"/>
      <c r="AH35" s="122"/>
      <c r="AI35" s="122"/>
      <c r="AJ35" s="122"/>
      <c r="AK35" s="122"/>
      <c r="AL35" s="35" t="str">
        <f t="shared" si="5"/>
        <v>-</v>
      </c>
      <c r="AM35" s="121"/>
      <c r="AN35" s="122"/>
      <c r="AO35" s="122"/>
      <c r="AP35" s="122"/>
      <c r="AQ35" s="122"/>
      <c r="AR35" s="19" t="str">
        <f t="shared" si="6"/>
        <v>-</v>
      </c>
    </row>
    <row r="36" spans="2:44" ht="13.5">
      <c r="B36" s="4" t="s">
        <v>100</v>
      </c>
      <c r="C36" s="20"/>
      <c r="D36" s="20"/>
      <c r="E36" s="20"/>
      <c r="F36" s="21" t="e">
        <f>AVERAGE(F8:F35)</f>
        <v>#DIV/0!</v>
      </c>
      <c r="G36" s="20"/>
      <c r="H36" s="20"/>
      <c r="I36" s="20"/>
      <c r="J36" s="20"/>
      <c r="K36" s="20"/>
      <c r="L36" s="20"/>
      <c r="M36" s="20"/>
      <c r="N36" s="20"/>
      <c r="O36" s="20"/>
      <c r="P36" s="21" t="e">
        <f>AVERAGE(P8:P35)</f>
        <v>#DIV/0!</v>
      </c>
      <c r="Q36" s="20"/>
      <c r="R36" s="20"/>
      <c r="S36" s="20"/>
      <c r="T36" s="20"/>
      <c r="U36" s="20"/>
      <c r="V36" s="21" t="e">
        <f>AVERAGE(V8:V35)</f>
        <v>#DIV/0!</v>
      </c>
      <c r="W36" s="20"/>
      <c r="X36" s="20"/>
      <c r="Y36" s="20"/>
      <c r="Z36" s="21" t="e">
        <f>AVERAGE(Z8:Z35)</f>
        <v>#DIV/0!</v>
      </c>
      <c r="AA36" s="20"/>
      <c r="AB36" s="20"/>
      <c r="AC36" s="20"/>
      <c r="AD36" s="21" t="e">
        <f>AVERAGE(AD8:AD35)</f>
        <v>#DIV/0!</v>
      </c>
      <c r="AE36" s="20"/>
      <c r="AF36" s="20"/>
      <c r="AG36" s="20"/>
      <c r="AH36" s="20"/>
      <c r="AI36" s="20"/>
      <c r="AJ36" s="20"/>
      <c r="AK36" s="20"/>
      <c r="AL36" s="21" t="e">
        <f>AVERAGE(AL8:AL35)</f>
        <v>#DIV/0!</v>
      </c>
      <c r="AM36" s="20"/>
      <c r="AN36" s="20"/>
      <c r="AO36" s="20"/>
      <c r="AP36" s="20"/>
      <c r="AQ36" s="20"/>
      <c r="AR36" s="21" t="e">
        <f>AVERAGE(AR8:AR35)</f>
        <v>#DIV/0!</v>
      </c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16"/>
      <c r="AM37" s="7"/>
      <c r="AN37" s="7"/>
      <c r="AO37" s="7"/>
      <c r="AP37" s="7"/>
      <c r="AQ37" s="7"/>
      <c r="AR37" s="16"/>
    </row>
    <row r="38" spans="2:44" ht="13.5">
      <c r="B38" s="4" t="s">
        <v>101</v>
      </c>
      <c r="F38" s="160" t="e">
        <f>STDEV(F8:F35)</f>
        <v>#DIV/0!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60" t="e">
        <f>STDEV(P8:P35)</f>
        <v>#DIV/0!</v>
      </c>
      <c r="Q38" s="161"/>
      <c r="R38" s="161"/>
      <c r="S38" s="161"/>
      <c r="T38" s="161"/>
      <c r="U38" s="161"/>
      <c r="V38" s="160" t="e">
        <f>STDEV(V8:V35)</f>
        <v>#DIV/0!</v>
      </c>
      <c r="W38" s="161"/>
      <c r="X38" s="161"/>
      <c r="Y38" s="161"/>
      <c r="Z38" s="160" t="e">
        <f>STDEV(Z8:Z35)</f>
        <v>#DIV/0!</v>
      </c>
      <c r="AA38" s="161"/>
      <c r="AB38" s="161"/>
      <c r="AC38" s="161"/>
      <c r="AD38" s="160" t="e">
        <f>STDEV(AD8:AD35)</f>
        <v>#DIV/0!</v>
      </c>
      <c r="AE38" s="161"/>
      <c r="AF38" s="161"/>
      <c r="AG38" s="161"/>
      <c r="AH38" s="161"/>
      <c r="AI38" s="161"/>
      <c r="AJ38" s="161"/>
      <c r="AK38" s="161"/>
      <c r="AL38" s="160" t="e">
        <f>STDEV(AL8:AL35)</f>
        <v>#DIV/0!</v>
      </c>
      <c r="AM38" s="161"/>
      <c r="AN38" s="161"/>
      <c r="AO38" s="161"/>
      <c r="AP38" s="161"/>
      <c r="AQ38" s="161"/>
      <c r="AR38" s="160" t="e">
        <f>STDEV(AR8:AR35)</f>
        <v>#DIV/0!</v>
      </c>
    </row>
  </sheetData>
  <sheetProtection sheet="1" objects="1" scenarios="1"/>
  <mergeCells count="23">
    <mergeCell ref="W3:Z3"/>
    <mergeCell ref="AA3:AD3"/>
    <mergeCell ref="AE3:AL3"/>
    <mergeCell ref="AM3:AR3"/>
    <mergeCell ref="AE2:AL2"/>
    <mergeCell ref="AM4:AR4"/>
    <mergeCell ref="AM2:AR2"/>
    <mergeCell ref="AE4:AL4"/>
    <mergeCell ref="C1:F1"/>
    <mergeCell ref="W4:Z4"/>
    <mergeCell ref="W2:Z2"/>
    <mergeCell ref="AA4:AD4"/>
    <mergeCell ref="AA2:AD2"/>
    <mergeCell ref="G1:AR1"/>
    <mergeCell ref="G2:P2"/>
    <mergeCell ref="C2:F2"/>
    <mergeCell ref="Q4:V4"/>
    <mergeCell ref="Q2:V2"/>
    <mergeCell ref="Q3:V3"/>
    <mergeCell ref="C4:F4"/>
    <mergeCell ref="G4:P4"/>
    <mergeCell ref="C3:F3"/>
    <mergeCell ref="G3:P3"/>
  </mergeCells>
  <conditionalFormatting sqref="F6 AM8:AQ37 Q8:U37 W8:Y37 G8:O37 AE8:AK37 C8:E37 AA8:AC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P8:P35 V8:V35 Z8:Z35 AD8:AD35 AL8:AL35 AR8:AR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hyperlinks>
    <hyperlink ref="C2:F2" r:id="rId1" display="EGCEAA01.pdf"/>
    <hyperlink ref="G2:P2" r:id="rId2" display="ECPBCA01.pdf"/>
    <hyperlink ref="Q2:V2" r:id="rId3" display="EGSBAA01.pdf"/>
    <hyperlink ref="W2:Z2" r:id="rId4" display="EGSBAB01.pdf"/>
    <hyperlink ref="AA2:AD2" r:id="rId5" display="EGSBAC01.pdf"/>
    <hyperlink ref="AE2:AL2" r:id="rId6" display="EGSBBA01.pdf"/>
    <hyperlink ref="AM2:AR2" r:id="rId7" display="EGSBCA01.pdf"/>
  </hyperlinks>
  <printOptions/>
  <pageMargins left="0.75" right="0.75" top="1" bottom="1" header="0.4921259845" footer="0.4921259845"/>
  <pageSetup fitToHeight="1" fitToWidth="1" horizontalDpi="300" verticalDpi="300" orientation="landscape" paperSize="9" scale="64" r:id="rId8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S47"/>
  <sheetViews>
    <sheetView workbookViewId="0" topLeftCell="M1">
      <selection activeCell="AE2" sqref="AE2:AN2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0" width="4.28125" style="4" customWidth="1"/>
    <col min="41" max="16384" width="3.8515625" style="4" customWidth="1"/>
  </cols>
  <sheetData>
    <row r="1" spans="2:45" s="10" customFormat="1" ht="28.5" customHeight="1" thickBot="1">
      <c r="B1" s="22" t="s">
        <v>133</v>
      </c>
      <c r="C1" s="182" t="s">
        <v>53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4"/>
      <c r="AA1" s="185" t="s">
        <v>86</v>
      </c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7"/>
      <c r="AO1" s="52"/>
      <c r="AP1" s="52"/>
      <c r="AQ1" s="52"/>
      <c r="AR1" s="52"/>
      <c r="AS1" s="64"/>
    </row>
    <row r="2" spans="2:45" s="3" customFormat="1" ht="12.75">
      <c r="B2" s="24" t="s">
        <v>99</v>
      </c>
      <c r="C2" s="221" t="s">
        <v>334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  <c r="S2" s="221" t="s">
        <v>335</v>
      </c>
      <c r="T2" s="222"/>
      <c r="U2" s="222"/>
      <c r="V2" s="223"/>
      <c r="W2" s="221" t="s">
        <v>336</v>
      </c>
      <c r="X2" s="222"/>
      <c r="Y2" s="222"/>
      <c r="Z2" s="223"/>
      <c r="AA2" s="221" t="s">
        <v>337</v>
      </c>
      <c r="AB2" s="222"/>
      <c r="AC2" s="222"/>
      <c r="AD2" s="223"/>
      <c r="AE2" s="221" t="s">
        <v>338</v>
      </c>
      <c r="AF2" s="222"/>
      <c r="AG2" s="222"/>
      <c r="AH2" s="222"/>
      <c r="AI2" s="222"/>
      <c r="AJ2" s="222"/>
      <c r="AK2" s="222"/>
      <c r="AL2" s="222"/>
      <c r="AM2" s="222"/>
      <c r="AN2" s="223"/>
      <c r="AO2" s="54"/>
      <c r="AP2" s="54"/>
      <c r="AQ2" s="54"/>
      <c r="AR2" s="54"/>
      <c r="AS2" s="54"/>
    </row>
    <row r="3" spans="2:45" s="3" customFormat="1" ht="13.5">
      <c r="B3" s="24" t="s">
        <v>49</v>
      </c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  <c r="S3" s="174"/>
      <c r="T3" s="175"/>
      <c r="U3" s="175"/>
      <c r="V3" s="176"/>
      <c r="W3" s="168"/>
      <c r="X3" s="169"/>
      <c r="Y3" s="169"/>
      <c r="Z3" s="170"/>
      <c r="AA3" s="168"/>
      <c r="AB3" s="169"/>
      <c r="AC3" s="169"/>
      <c r="AD3" s="170"/>
      <c r="AE3" s="168"/>
      <c r="AF3" s="169"/>
      <c r="AG3" s="169"/>
      <c r="AH3" s="169"/>
      <c r="AI3" s="169"/>
      <c r="AJ3" s="169"/>
      <c r="AK3" s="169"/>
      <c r="AL3" s="169"/>
      <c r="AM3" s="169"/>
      <c r="AN3" s="170"/>
      <c r="AO3" s="56"/>
      <c r="AP3" s="56"/>
      <c r="AQ3" s="56"/>
      <c r="AR3" s="56"/>
      <c r="AS3" s="56"/>
    </row>
    <row r="4" spans="2:45" ht="48" customHeight="1">
      <c r="B4" s="25" t="s">
        <v>50</v>
      </c>
      <c r="C4" s="171" t="s">
        <v>52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  <c r="S4" s="171" t="s">
        <v>75</v>
      </c>
      <c r="T4" s="172"/>
      <c r="U4" s="172"/>
      <c r="V4" s="173"/>
      <c r="W4" s="171" t="s">
        <v>52</v>
      </c>
      <c r="X4" s="172"/>
      <c r="Y4" s="172"/>
      <c r="Z4" s="173"/>
      <c r="AA4" s="171" t="s">
        <v>82</v>
      </c>
      <c r="AB4" s="172"/>
      <c r="AC4" s="172"/>
      <c r="AD4" s="173"/>
      <c r="AE4" s="171" t="s">
        <v>87</v>
      </c>
      <c r="AF4" s="172"/>
      <c r="AG4" s="172"/>
      <c r="AH4" s="172"/>
      <c r="AI4" s="172"/>
      <c r="AJ4" s="172"/>
      <c r="AK4" s="172"/>
      <c r="AL4" s="172"/>
      <c r="AM4" s="172"/>
      <c r="AN4" s="173"/>
      <c r="AO4" s="57"/>
      <c r="AP4" s="57"/>
      <c r="AQ4" s="57"/>
      <c r="AR4" s="57"/>
      <c r="AS4" s="57"/>
    </row>
    <row r="5" spans="2:45" s="5" customFormat="1" ht="123" customHeight="1">
      <c r="B5" s="23" t="s">
        <v>51</v>
      </c>
      <c r="C5" s="8" t="s">
        <v>54</v>
      </c>
      <c r="D5" s="6" t="s">
        <v>55</v>
      </c>
      <c r="E5" s="6" t="s">
        <v>56</v>
      </c>
      <c r="F5" s="6" t="s">
        <v>63</v>
      </c>
      <c r="G5" s="6" t="s">
        <v>64</v>
      </c>
      <c r="H5" s="6" t="s">
        <v>65</v>
      </c>
      <c r="I5" s="6" t="s">
        <v>72</v>
      </c>
      <c r="J5" s="6" t="s">
        <v>73</v>
      </c>
      <c r="K5" s="6" t="s">
        <v>74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9"/>
      <c r="S5" s="8" t="s">
        <v>76</v>
      </c>
      <c r="T5" s="6" t="s">
        <v>77</v>
      </c>
      <c r="U5" s="6" t="s">
        <v>78</v>
      </c>
      <c r="V5" s="2"/>
      <c r="W5" s="8" t="s">
        <v>79</v>
      </c>
      <c r="X5" s="6" t="s">
        <v>80</v>
      </c>
      <c r="Y5" s="6" t="s">
        <v>81</v>
      </c>
      <c r="Z5" s="9"/>
      <c r="AA5" s="8" t="s">
        <v>83</v>
      </c>
      <c r="AB5" s="6" t="s">
        <v>84</v>
      </c>
      <c r="AC5" s="6" t="s">
        <v>85</v>
      </c>
      <c r="AD5" s="9"/>
      <c r="AE5" s="8" t="s">
        <v>92</v>
      </c>
      <c r="AF5" s="6" t="s">
        <v>93</v>
      </c>
      <c r="AG5" s="6" t="s">
        <v>94</v>
      </c>
      <c r="AH5" s="6" t="s">
        <v>95</v>
      </c>
      <c r="AI5" s="6" t="s">
        <v>96</v>
      </c>
      <c r="AJ5" s="6" t="s">
        <v>88</v>
      </c>
      <c r="AK5" s="6" t="s">
        <v>89</v>
      </c>
      <c r="AL5" s="6" t="s">
        <v>90</v>
      </c>
      <c r="AM5" s="36" t="s">
        <v>91</v>
      </c>
      <c r="AN5" s="9"/>
      <c r="AO5" s="36"/>
      <c r="AP5" s="36"/>
      <c r="AQ5" s="36"/>
      <c r="AR5" s="36"/>
      <c r="AS5" s="36"/>
    </row>
    <row r="6" spans="3:45" s="14" customFormat="1" ht="18.75" customHeight="1" thickBot="1">
      <c r="C6" s="11" t="s">
        <v>4</v>
      </c>
      <c r="D6" s="12" t="s">
        <v>6</v>
      </c>
      <c r="E6" s="12" t="s">
        <v>7</v>
      </c>
      <c r="F6" s="30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57</v>
      </c>
      <c r="M6" s="12" t="s">
        <v>58</v>
      </c>
      <c r="N6" s="12" t="s">
        <v>59</v>
      </c>
      <c r="O6" s="12" t="s">
        <v>60</v>
      </c>
      <c r="P6" s="31" t="s">
        <v>61</v>
      </c>
      <c r="Q6" s="12" t="s">
        <v>62</v>
      </c>
      <c r="R6" s="13" t="s">
        <v>1</v>
      </c>
      <c r="S6" s="11" t="s">
        <v>4</v>
      </c>
      <c r="T6" s="12" t="s">
        <v>6</v>
      </c>
      <c r="U6" s="12" t="s">
        <v>7</v>
      </c>
      <c r="V6" s="13" t="s">
        <v>1</v>
      </c>
      <c r="W6" s="11" t="s">
        <v>4</v>
      </c>
      <c r="X6" s="12" t="s">
        <v>6</v>
      </c>
      <c r="Y6" s="12" t="s">
        <v>7</v>
      </c>
      <c r="Z6" s="13" t="s">
        <v>1</v>
      </c>
      <c r="AA6" s="11" t="s">
        <v>4</v>
      </c>
      <c r="AB6" s="12" t="s">
        <v>6</v>
      </c>
      <c r="AC6" s="12" t="s">
        <v>7</v>
      </c>
      <c r="AD6" s="13" t="s">
        <v>1</v>
      </c>
      <c r="AE6" s="11" t="s">
        <v>4</v>
      </c>
      <c r="AF6" s="12" t="s">
        <v>6</v>
      </c>
      <c r="AG6" s="12" t="s">
        <v>7</v>
      </c>
      <c r="AH6" s="12" t="s">
        <v>9</v>
      </c>
      <c r="AI6" s="12" t="s">
        <v>10</v>
      </c>
      <c r="AJ6" s="12" t="s">
        <v>11</v>
      </c>
      <c r="AK6" s="12" t="s">
        <v>12</v>
      </c>
      <c r="AL6" s="12" t="s">
        <v>13</v>
      </c>
      <c r="AM6" s="31" t="s">
        <v>14</v>
      </c>
      <c r="AN6" s="13" t="s">
        <v>1</v>
      </c>
      <c r="AO6" s="29"/>
      <c r="AP6" s="29"/>
      <c r="AQ6" s="29"/>
      <c r="AR6" s="29"/>
      <c r="AS6" s="29"/>
    </row>
    <row r="7" spans="2:45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60"/>
      <c r="AP7" s="60"/>
      <c r="AQ7" s="60"/>
      <c r="AR7" s="60"/>
      <c r="AS7" s="60"/>
    </row>
    <row r="8" spans="1:45" ht="14.25" thickBot="1">
      <c r="A8" s="49">
        <v>1</v>
      </c>
      <c r="B8" s="48">
        <f>Feuille_Renseignements!B3</f>
        <v>0</v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7" t="str">
        <f>IF(COUNTIF(C8:Q8,"&gt;-1")=0,"-",(COUNTIF(C8:Q8,"1")/COUNTIF(C8:Q8,"&gt;-1")))</f>
        <v>-</v>
      </c>
      <c r="S8" s="117"/>
      <c r="T8" s="118"/>
      <c r="U8" s="118"/>
      <c r="V8" s="17" t="str">
        <f>IF(COUNTIF(S8:U8,"&gt;-1")=0,"-",(COUNTIF(S8:U8,"1")/COUNTIF(S8:U8,"&gt;-1")))</f>
        <v>-</v>
      </c>
      <c r="W8" s="117"/>
      <c r="X8" s="118"/>
      <c r="Y8" s="118"/>
      <c r="Z8" s="17" t="str">
        <f>IF(COUNTIF(W8:Y8,"&gt;-1")=0,"-",(COUNTIF(W8:Y8,"1")/COUNTIF(W8:Y8,"&gt;-1")))</f>
        <v>-</v>
      </c>
      <c r="AA8" s="117"/>
      <c r="AB8" s="118"/>
      <c r="AC8" s="118"/>
      <c r="AD8" s="17" t="str">
        <f>IF(COUNTIF(AA8:AC8,"&gt;-1")=0,"-",(COUNTIF(AA8:AC8,"1")/COUNTIF(AA8:AC8,"&gt;-1")))</f>
        <v>-</v>
      </c>
      <c r="AE8" s="117"/>
      <c r="AF8" s="118"/>
      <c r="AG8" s="118"/>
      <c r="AH8" s="118"/>
      <c r="AI8" s="118"/>
      <c r="AJ8" s="118"/>
      <c r="AK8" s="118"/>
      <c r="AL8" s="118"/>
      <c r="AM8" s="118"/>
      <c r="AN8" s="17" t="str">
        <f>IF(COUNTIF(AE8:AM8,"&gt;-1")=0,"-",(COUNTIF(AE8:AM8,"1")/COUNTIF(AE8:AM8,"&gt;-1")))</f>
        <v>-</v>
      </c>
      <c r="AO8" s="62"/>
      <c r="AP8" s="62"/>
      <c r="AQ8" s="62"/>
      <c r="AR8" s="62"/>
      <c r="AS8" s="21"/>
    </row>
    <row r="9" spans="1:45" ht="14.25" thickBot="1">
      <c r="A9" s="50">
        <v>2</v>
      </c>
      <c r="B9" s="48">
        <f>Feuille_Renseignements!B4</f>
        <v>0</v>
      </c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8" t="str">
        <f aca="true" t="shared" si="0" ref="R9:R35">IF(COUNTIF(C9:Q9,"&gt;-1")=0,"-",(COUNTIF(C9:Q9,"1")/COUNTIF(C9:Q9,"&gt;-1")))</f>
        <v>-</v>
      </c>
      <c r="S9" s="119"/>
      <c r="T9" s="120"/>
      <c r="U9" s="120"/>
      <c r="V9" s="18" t="str">
        <f aca="true" t="shared" si="1" ref="V9:V35">IF(COUNTIF(S9:U9,"&gt;-1")=0,"-",(COUNTIF(S9:U9,"1")/COUNTIF(S9:U9,"&gt;-1")))</f>
        <v>-</v>
      </c>
      <c r="W9" s="119"/>
      <c r="X9" s="120"/>
      <c r="Y9" s="120"/>
      <c r="Z9" s="18" t="str">
        <f aca="true" t="shared" si="2" ref="Z9:Z35">IF(COUNTIF(W9:Y9,"&gt;-1")=0,"-",(COUNTIF(W9:Y9,"1")/COUNTIF(W9:Y9,"&gt;-1")))</f>
        <v>-</v>
      </c>
      <c r="AA9" s="119"/>
      <c r="AB9" s="120"/>
      <c r="AC9" s="120"/>
      <c r="AD9" s="18" t="str">
        <f aca="true" t="shared" si="3" ref="AD9:AD35">IF(COUNTIF(AA9:AC9,"&gt;-1")=0,"-",(COUNTIF(AA9:AC9,"1")/COUNTIF(AA9:AC9,"&gt;-1")))</f>
        <v>-</v>
      </c>
      <c r="AE9" s="119"/>
      <c r="AF9" s="120"/>
      <c r="AG9" s="120"/>
      <c r="AH9" s="120"/>
      <c r="AI9" s="120"/>
      <c r="AJ9" s="120"/>
      <c r="AK9" s="120"/>
      <c r="AL9" s="120"/>
      <c r="AM9" s="120"/>
      <c r="AN9" s="18" t="str">
        <f aca="true" t="shared" si="4" ref="AN9:AN35">IF(COUNTIF(AE9:AM9,"&gt;-1")=0,"-",(COUNTIF(AE9:AM9,"1")/COUNTIF(AE9:AM9,"&gt;-1")))</f>
        <v>-</v>
      </c>
      <c r="AO9" s="62"/>
      <c r="AP9" s="62"/>
      <c r="AQ9" s="62"/>
      <c r="AR9" s="62"/>
      <c r="AS9" s="21"/>
    </row>
    <row r="10" spans="1:45" ht="14.25" thickBot="1">
      <c r="A10" s="50">
        <v>3</v>
      </c>
      <c r="B10" s="48">
        <f>Feuille_Renseignements!B5</f>
        <v>0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8" t="str">
        <f t="shared" si="0"/>
        <v>-</v>
      </c>
      <c r="S10" s="119"/>
      <c r="T10" s="120"/>
      <c r="U10" s="120"/>
      <c r="V10" s="18" t="str">
        <f t="shared" si="1"/>
        <v>-</v>
      </c>
      <c r="W10" s="119"/>
      <c r="X10" s="120"/>
      <c r="Y10" s="120"/>
      <c r="Z10" s="18" t="str">
        <f t="shared" si="2"/>
        <v>-</v>
      </c>
      <c r="AA10" s="119"/>
      <c r="AB10" s="120"/>
      <c r="AC10" s="120"/>
      <c r="AD10" s="18" t="str">
        <f t="shared" si="3"/>
        <v>-</v>
      </c>
      <c r="AE10" s="119"/>
      <c r="AF10" s="120"/>
      <c r="AG10" s="120"/>
      <c r="AH10" s="120"/>
      <c r="AI10" s="120"/>
      <c r="AJ10" s="120"/>
      <c r="AK10" s="120"/>
      <c r="AL10" s="120"/>
      <c r="AM10" s="120"/>
      <c r="AN10" s="18" t="str">
        <f t="shared" si="4"/>
        <v>-</v>
      </c>
      <c r="AO10" s="62"/>
      <c r="AP10" s="62"/>
      <c r="AQ10" s="62"/>
      <c r="AR10" s="62"/>
      <c r="AS10" s="21"/>
    </row>
    <row r="11" spans="1:45" ht="14.25" thickBot="1">
      <c r="A11" s="50">
        <v>4</v>
      </c>
      <c r="B11" s="48">
        <f>Feuille_Renseignements!B6</f>
        <v>0</v>
      </c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8" t="str">
        <f t="shared" si="0"/>
        <v>-</v>
      </c>
      <c r="S11" s="119"/>
      <c r="T11" s="120"/>
      <c r="U11" s="120"/>
      <c r="V11" s="18" t="str">
        <f t="shared" si="1"/>
        <v>-</v>
      </c>
      <c r="W11" s="119"/>
      <c r="X11" s="120"/>
      <c r="Y11" s="120"/>
      <c r="Z11" s="18" t="str">
        <f t="shared" si="2"/>
        <v>-</v>
      </c>
      <c r="AA11" s="119"/>
      <c r="AB11" s="120"/>
      <c r="AC11" s="120"/>
      <c r="AD11" s="18" t="str">
        <f t="shared" si="3"/>
        <v>-</v>
      </c>
      <c r="AE11" s="119"/>
      <c r="AF11" s="120"/>
      <c r="AG11" s="120"/>
      <c r="AH11" s="120"/>
      <c r="AI11" s="120"/>
      <c r="AJ11" s="120"/>
      <c r="AK11" s="120"/>
      <c r="AL11" s="120"/>
      <c r="AM11" s="120"/>
      <c r="AN11" s="18" t="str">
        <f t="shared" si="4"/>
        <v>-</v>
      </c>
      <c r="AO11" s="62"/>
      <c r="AP11" s="62"/>
      <c r="AQ11" s="62"/>
      <c r="AR11" s="62"/>
      <c r="AS11" s="21"/>
    </row>
    <row r="12" spans="1:45" ht="14.25" thickBot="1">
      <c r="A12" s="50">
        <v>5</v>
      </c>
      <c r="B12" s="48">
        <f>Feuille_Renseignements!B7</f>
        <v>0</v>
      </c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8" t="str">
        <f t="shared" si="0"/>
        <v>-</v>
      </c>
      <c r="S12" s="119"/>
      <c r="T12" s="120"/>
      <c r="U12" s="120"/>
      <c r="V12" s="18" t="str">
        <f t="shared" si="1"/>
        <v>-</v>
      </c>
      <c r="W12" s="119"/>
      <c r="X12" s="120"/>
      <c r="Y12" s="120"/>
      <c r="Z12" s="18" t="str">
        <f t="shared" si="2"/>
        <v>-</v>
      </c>
      <c r="AA12" s="119"/>
      <c r="AB12" s="120"/>
      <c r="AC12" s="120"/>
      <c r="AD12" s="18" t="str">
        <f t="shared" si="3"/>
        <v>-</v>
      </c>
      <c r="AE12" s="119"/>
      <c r="AF12" s="120"/>
      <c r="AG12" s="120"/>
      <c r="AH12" s="120"/>
      <c r="AI12" s="120"/>
      <c r="AJ12" s="120"/>
      <c r="AK12" s="120"/>
      <c r="AL12" s="120"/>
      <c r="AM12" s="120"/>
      <c r="AN12" s="18" t="str">
        <f t="shared" si="4"/>
        <v>-</v>
      </c>
      <c r="AO12" s="62"/>
      <c r="AP12" s="62"/>
      <c r="AQ12" s="62"/>
      <c r="AR12" s="62"/>
      <c r="AS12" s="21"/>
    </row>
    <row r="13" spans="1:45" ht="14.25" thickBot="1">
      <c r="A13" s="50">
        <v>6</v>
      </c>
      <c r="B13" s="48">
        <f>Feuille_Renseignements!B8</f>
        <v>0</v>
      </c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8" t="str">
        <f t="shared" si="0"/>
        <v>-</v>
      </c>
      <c r="S13" s="119"/>
      <c r="T13" s="120"/>
      <c r="U13" s="120"/>
      <c r="V13" s="18" t="str">
        <f t="shared" si="1"/>
        <v>-</v>
      </c>
      <c r="W13" s="119"/>
      <c r="X13" s="120"/>
      <c r="Y13" s="120"/>
      <c r="Z13" s="18" t="str">
        <f t="shared" si="2"/>
        <v>-</v>
      </c>
      <c r="AA13" s="119"/>
      <c r="AB13" s="120"/>
      <c r="AC13" s="120"/>
      <c r="AD13" s="18" t="str">
        <f t="shared" si="3"/>
        <v>-</v>
      </c>
      <c r="AE13" s="119"/>
      <c r="AF13" s="120"/>
      <c r="AG13" s="120"/>
      <c r="AH13" s="120"/>
      <c r="AI13" s="120"/>
      <c r="AJ13" s="120"/>
      <c r="AK13" s="120"/>
      <c r="AL13" s="120"/>
      <c r="AM13" s="120"/>
      <c r="AN13" s="18" t="str">
        <f t="shared" si="4"/>
        <v>-</v>
      </c>
      <c r="AO13" s="62"/>
      <c r="AP13" s="62"/>
      <c r="AQ13" s="62"/>
      <c r="AR13" s="62"/>
      <c r="AS13" s="21"/>
    </row>
    <row r="14" spans="1:45" ht="14.25" thickBot="1">
      <c r="A14" s="50">
        <v>7</v>
      </c>
      <c r="B14" s="48">
        <f>Feuille_Renseignements!B9</f>
        <v>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8" t="str">
        <f t="shared" si="0"/>
        <v>-</v>
      </c>
      <c r="S14" s="119"/>
      <c r="T14" s="120"/>
      <c r="U14" s="120"/>
      <c r="V14" s="18" t="str">
        <f t="shared" si="1"/>
        <v>-</v>
      </c>
      <c r="W14" s="119"/>
      <c r="X14" s="120"/>
      <c r="Y14" s="120"/>
      <c r="Z14" s="18" t="str">
        <f t="shared" si="2"/>
        <v>-</v>
      </c>
      <c r="AA14" s="119"/>
      <c r="AB14" s="120"/>
      <c r="AC14" s="120"/>
      <c r="AD14" s="18" t="str">
        <f t="shared" si="3"/>
        <v>-</v>
      </c>
      <c r="AE14" s="119"/>
      <c r="AF14" s="120"/>
      <c r="AG14" s="120"/>
      <c r="AH14" s="120"/>
      <c r="AI14" s="120"/>
      <c r="AJ14" s="120"/>
      <c r="AK14" s="120"/>
      <c r="AL14" s="120"/>
      <c r="AM14" s="120"/>
      <c r="AN14" s="18" t="str">
        <f t="shared" si="4"/>
        <v>-</v>
      </c>
      <c r="AO14" s="62"/>
      <c r="AP14" s="62"/>
      <c r="AQ14" s="62"/>
      <c r="AR14" s="62"/>
      <c r="AS14" s="21"/>
    </row>
    <row r="15" spans="1:45" ht="14.25" thickBot="1">
      <c r="A15" s="50">
        <v>8</v>
      </c>
      <c r="B15" s="48">
        <f>Feuille_Renseignements!B10</f>
        <v>0</v>
      </c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8" t="str">
        <f t="shared" si="0"/>
        <v>-</v>
      </c>
      <c r="S15" s="119"/>
      <c r="T15" s="120"/>
      <c r="U15" s="120"/>
      <c r="V15" s="18" t="str">
        <f t="shared" si="1"/>
        <v>-</v>
      </c>
      <c r="W15" s="119"/>
      <c r="X15" s="120"/>
      <c r="Y15" s="120"/>
      <c r="Z15" s="18" t="str">
        <f t="shared" si="2"/>
        <v>-</v>
      </c>
      <c r="AA15" s="119"/>
      <c r="AB15" s="120"/>
      <c r="AC15" s="120"/>
      <c r="AD15" s="18" t="str">
        <f t="shared" si="3"/>
        <v>-</v>
      </c>
      <c r="AE15" s="119"/>
      <c r="AF15" s="120"/>
      <c r="AG15" s="120"/>
      <c r="AH15" s="120"/>
      <c r="AI15" s="120"/>
      <c r="AJ15" s="120"/>
      <c r="AK15" s="120"/>
      <c r="AL15" s="120"/>
      <c r="AM15" s="120"/>
      <c r="AN15" s="18" t="str">
        <f t="shared" si="4"/>
        <v>-</v>
      </c>
      <c r="AO15" s="62"/>
      <c r="AP15" s="62"/>
      <c r="AQ15" s="62"/>
      <c r="AR15" s="62"/>
      <c r="AS15" s="21"/>
    </row>
    <row r="16" spans="1:45" ht="14.25" thickBot="1">
      <c r="A16" s="50">
        <v>9</v>
      </c>
      <c r="B16" s="48">
        <f>Feuille_Renseignements!B11</f>
        <v>0</v>
      </c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8" t="str">
        <f t="shared" si="0"/>
        <v>-</v>
      </c>
      <c r="S16" s="119"/>
      <c r="T16" s="120"/>
      <c r="U16" s="120"/>
      <c r="V16" s="18" t="str">
        <f t="shared" si="1"/>
        <v>-</v>
      </c>
      <c r="W16" s="119"/>
      <c r="X16" s="120"/>
      <c r="Y16" s="120"/>
      <c r="Z16" s="18" t="str">
        <f t="shared" si="2"/>
        <v>-</v>
      </c>
      <c r="AA16" s="119"/>
      <c r="AB16" s="120"/>
      <c r="AC16" s="120"/>
      <c r="AD16" s="18" t="str">
        <f t="shared" si="3"/>
        <v>-</v>
      </c>
      <c r="AE16" s="119"/>
      <c r="AF16" s="120"/>
      <c r="AG16" s="120"/>
      <c r="AH16" s="120"/>
      <c r="AI16" s="120"/>
      <c r="AJ16" s="120"/>
      <c r="AK16" s="120"/>
      <c r="AL16" s="120"/>
      <c r="AM16" s="120"/>
      <c r="AN16" s="18" t="str">
        <f t="shared" si="4"/>
        <v>-</v>
      </c>
      <c r="AO16" s="62"/>
      <c r="AP16" s="62"/>
      <c r="AQ16" s="62"/>
      <c r="AR16" s="62"/>
      <c r="AS16" s="21"/>
    </row>
    <row r="17" spans="1:45" ht="14.25" thickBot="1">
      <c r="A17" s="50">
        <v>10</v>
      </c>
      <c r="B17" s="48">
        <f>Feuille_Renseignements!B12</f>
        <v>0</v>
      </c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8" t="str">
        <f t="shared" si="0"/>
        <v>-</v>
      </c>
      <c r="S17" s="119"/>
      <c r="T17" s="120"/>
      <c r="U17" s="120"/>
      <c r="V17" s="18" t="str">
        <f t="shared" si="1"/>
        <v>-</v>
      </c>
      <c r="W17" s="119"/>
      <c r="X17" s="120"/>
      <c r="Y17" s="120"/>
      <c r="Z17" s="18" t="str">
        <f t="shared" si="2"/>
        <v>-</v>
      </c>
      <c r="AA17" s="119"/>
      <c r="AB17" s="120"/>
      <c r="AC17" s="120"/>
      <c r="AD17" s="18" t="str">
        <f t="shared" si="3"/>
        <v>-</v>
      </c>
      <c r="AE17" s="119"/>
      <c r="AF17" s="120"/>
      <c r="AG17" s="120"/>
      <c r="AH17" s="120"/>
      <c r="AI17" s="120"/>
      <c r="AJ17" s="120"/>
      <c r="AK17" s="120"/>
      <c r="AL17" s="120"/>
      <c r="AM17" s="120"/>
      <c r="AN17" s="18" t="str">
        <f t="shared" si="4"/>
        <v>-</v>
      </c>
      <c r="AO17" s="62"/>
      <c r="AP17" s="62"/>
      <c r="AQ17" s="62"/>
      <c r="AR17" s="62"/>
      <c r="AS17" s="21"/>
    </row>
    <row r="18" spans="1:45" ht="14.25" thickBot="1">
      <c r="A18" s="50">
        <v>11</v>
      </c>
      <c r="B18" s="48">
        <f>Feuille_Renseignements!B13</f>
        <v>0</v>
      </c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8" t="str">
        <f t="shared" si="0"/>
        <v>-</v>
      </c>
      <c r="S18" s="119"/>
      <c r="T18" s="120"/>
      <c r="U18" s="120"/>
      <c r="V18" s="18" t="str">
        <f t="shared" si="1"/>
        <v>-</v>
      </c>
      <c r="W18" s="119"/>
      <c r="X18" s="120"/>
      <c r="Y18" s="120"/>
      <c r="Z18" s="18" t="str">
        <f t="shared" si="2"/>
        <v>-</v>
      </c>
      <c r="AA18" s="119"/>
      <c r="AB18" s="120"/>
      <c r="AC18" s="120"/>
      <c r="AD18" s="18" t="str">
        <f t="shared" si="3"/>
        <v>-</v>
      </c>
      <c r="AE18" s="119"/>
      <c r="AF18" s="120"/>
      <c r="AG18" s="120"/>
      <c r="AH18" s="120"/>
      <c r="AI18" s="120"/>
      <c r="AJ18" s="120"/>
      <c r="AK18" s="120"/>
      <c r="AL18" s="120"/>
      <c r="AM18" s="120"/>
      <c r="AN18" s="18" t="str">
        <f t="shared" si="4"/>
        <v>-</v>
      </c>
      <c r="AO18" s="62"/>
      <c r="AP18" s="62"/>
      <c r="AQ18" s="62"/>
      <c r="AR18" s="62"/>
      <c r="AS18" s="21"/>
    </row>
    <row r="19" spans="1:45" ht="14.25" thickBot="1">
      <c r="A19" s="50">
        <v>12</v>
      </c>
      <c r="B19" s="48">
        <f>Feuille_Renseignements!B14</f>
        <v>0</v>
      </c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8" t="str">
        <f t="shared" si="0"/>
        <v>-</v>
      </c>
      <c r="S19" s="119"/>
      <c r="T19" s="120"/>
      <c r="U19" s="120"/>
      <c r="V19" s="18" t="str">
        <f t="shared" si="1"/>
        <v>-</v>
      </c>
      <c r="W19" s="119"/>
      <c r="X19" s="120"/>
      <c r="Y19" s="120"/>
      <c r="Z19" s="18" t="str">
        <f t="shared" si="2"/>
        <v>-</v>
      </c>
      <c r="AA19" s="119"/>
      <c r="AB19" s="120"/>
      <c r="AC19" s="120"/>
      <c r="AD19" s="18" t="str">
        <f t="shared" si="3"/>
        <v>-</v>
      </c>
      <c r="AE19" s="119"/>
      <c r="AF19" s="120"/>
      <c r="AG19" s="120"/>
      <c r="AH19" s="120"/>
      <c r="AI19" s="120"/>
      <c r="AJ19" s="120"/>
      <c r="AK19" s="120"/>
      <c r="AL19" s="120"/>
      <c r="AM19" s="120"/>
      <c r="AN19" s="18" t="str">
        <f t="shared" si="4"/>
        <v>-</v>
      </c>
      <c r="AO19" s="62"/>
      <c r="AP19" s="62"/>
      <c r="AQ19" s="62"/>
      <c r="AR19" s="62"/>
      <c r="AS19" s="21"/>
    </row>
    <row r="20" spans="1:45" ht="14.25" thickBot="1">
      <c r="A20" s="50">
        <v>13</v>
      </c>
      <c r="B20" s="48">
        <f>Feuille_Renseignements!B15</f>
        <v>0</v>
      </c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8" t="str">
        <f t="shared" si="0"/>
        <v>-</v>
      </c>
      <c r="S20" s="119"/>
      <c r="T20" s="120"/>
      <c r="U20" s="120"/>
      <c r="V20" s="18" t="str">
        <f t="shared" si="1"/>
        <v>-</v>
      </c>
      <c r="W20" s="119"/>
      <c r="X20" s="120"/>
      <c r="Y20" s="120"/>
      <c r="Z20" s="18" t="str">
        <f t="shared" si="2"/>
        <v>-</v>
      </c>
      <c r="AA20" s="119"/>
      <c r="AB20" s="120"/>
      <c r="AC20" s="120"/>
      <c r="AD20" s="18" t="str">
        <f t="shared" si="3"/>
        <v>-</v>
      </c>
      <c r="AE20" s="119"/>
      <c r="AF20" s="120"/>
      <c r="AG20" s="120"/>
      <c r="AH20" s="120"/>
      <c r="AI20" s="120"/>
      <c r="AJ20" s="120"/>
      <c r="AK20" s="120"/>
      <c r="AL20" s="120"/>
      <c r="AM20" s="120"/>
      <c r="AN20" s="18" t="str">
        <f t="shared" si="4"/>
        <v>-</v>
      </c>
      <c r="AO20" s="62"/>
      <c r="AP20" s="62"/>
      <c r="AQ20" s="62"/>
      <c r="AR20" s="62"/>
      <c r="AS20" s="21"/>
    </row>
    <row r="21" spans="1:45" ht="14.25" thickBot="1">
      <c r="A21" s="50">
        <v>14</v>
      </c>
      <c r="B21" s="48">
        <f>Feuille_Renseignements!B16</f>
        <v>0</v>
      </c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8" t="str">
        <f t="shared" si="0"/>
        <v>-</v>
      </c>
      <c r="S21" s="119"/>
      <c r="T21" s="120"/>
      <c r="U21" s="120"/>
      <c r="V21" s="18" t="str">
        <f t="shared" si="1"/>
        <v>-</v>
      </c>
      <c r="W21" s="119"/>
      <c r="X21" s="120"/>
      <c r="Y21" s="120"/>
      <c r="Z21" s="18" t="str">
        <f t="shared" si="2"/>
        <v>-</v>
      </c>
      <c r="AA21" s="119"/>
      <c r="AB21" s="120"/>
      <c r="AC21" s="120"/>
      <c r="AD21" s="18" t="str">
        <f t="shared" si="3"/>
        <v>-</v>
      </c>
      <c r="AE21" s="119"/>
      <c r="AF21" s="120"/>
      <c r="AG21" s="120"/>
      <c r="AH21" s="120"/>
      <c r="AI21" s="120"/>
      <c r="AJ21" s="120"/>
      <c r="AK21" s="120"/>
      <c r="AL21" s="120"/>
      <c r="AM21" s="120"/>
      <c r="AN21" s="18" t="str">
        <f t="shared" si="4"/>
        <v>-</v>
      </c>
      <c r="AO21" s="62"/>
      <c r="AP21" s="62"/>
      <c r="AQ21" s="62"/>
      <c r="AR21" s="62"/>
      <c r="AS21" s="21"/>
    </row>
    <row r="22" spans="1:45" ht="14.25" thickBot="1">
      <c r="A22" s="50">
        <v>15</v>
      </c>
      <c r="B22" s="48">
        <f>Feuille_Renseignements!B17</f>
        <v>0</v>
      </c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8" t="str">
        <f t="shared" si="0"/>
        <v>-</v>
      </c>
      <c r="S22" s="119"/>
      <c r="T22" s="120"/>
      <c r="U22" s="120"/>
      <c r="V22" s="18" t="str">
        <f t="shared" si="1"/>
        <v>-</v>
      </c>
      <c r="W22" s="119"/>
      <c r="X22" s="120"/>
      <c r="Y22" s="120"/>
      <c r="Z22" s="18" t="str">
        <f t="shared" si="2"/>
        <v>-</v>
      </c>
      <c r="AA22" s="119"/>
      <c r="AB22" s="120"/>
      <c r="AC22" s="120"/>
      <c r="AD22" s="18" t="str">
        <f t="shared" si="3"/>
        <v>-</v>
      </c>
      <c r="AE22" s="119"/>
      <c r="AF22" s="120"/>
      <c r="AG22" s="120"/>
      <c r="AH22" s="120"/>
      <c r="AI22" s="120"/>
      <c r="AJ22" s="120"/>
      <c r="AK22" s="120"/>
      <c r="AL22" s="120"/>
      <c r="AM22" s="120"/>
      <c r="AN22" s="18" t="str">
        <f t="shared" si="4"/>
        <v>-</v>
      </c>
      <c r="AO22" s="62"/>
      <c r="AP22" s="62"/>
      <c r="AQ22" s="62"/>
      <c r="AR22" s="62"/>
      <c r="AS22" s="21"/>
    </row>
    <row r="23" spans="1:45" ht="14.25" thickBot="1">
      <c r="A23" s="50">
        <v>16</v>
      </c>
      <c r="B23" s="48">
        <f>Feuille_Renseignements!B18</f>
        <v>0</v>
      </c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8" t="str">
        <f t="shared" si="0"/>
        <v>-</v>
      </c>
      <c r="S23" s="119"/>
      <c r="T23" s="120"/>
      <c r="U23" s="120"/>
      <c r="V23" s="18" t="str">
        <f t="shared" si="1"/>
        <v>-</v>
      </c>
      <c r="W23" s="119"/>
      <c r="X23" s="120"/>
      <c r="Y23" s="120"/>
      <c r="Z23" s="18" t="str">
        <f t="shared" si="2"/>
        <v>-</v>
      </c>
      <c r="AA23" s="119"/>
      <c r="AB23" s="120"/>
      <c r="AC23" s="120"/>
      <c r="AD23" s="18" t="str">
        <f t="shared" si="3"/>
        <v>-</v>
      </c>
      <c r="AE23" s="119"/>
      <c r="AF23" s="120"/>
      <c r="AG23" s="120"/>
      <c r="AH23" s="120"/>
      <c r="AI23" s="120"/>
      <c r="AJ23" s="120"/>
      <c r="AK23" s="120"/>
      <c r="AL23" s="120"/>
      <c r="AM23" s="120"/>
      <c r="AN23" s="18" t="str">
        <f t="shared" si="4"/>
        <v>-</v>
      </c>
      <c r="AO23" s="62"/>
      <c r="AP23" s="62"/>
      <c r="AQ23" s="62"/>
      <c r="AR23" s="62"/>
      <c r="AS23" s="21"/>
    </row>
    <row r="24" spans="1:45" ht="14.25" thickBot="1">
      <c r="A24" s="50">
        <v>17</v>
      </c>
      <c r="B24" s="48">
        <f>Feuille_Renseignements!B19</f>
        <v>0</v>
      </c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8" t="str">
        <f t="shared" si="0"/>
        <v>-</v>
      </c>
      <c r="S24" s="119"/>
      <c r="T24" s="120"/>
      <c r="U24" s="120"/>
      <c r="V24" s="18" t="str">
        <f t="shared" si="1"/>
        <v>-</v>
      </c>
      <c r="W24" s="119"/>
      <c r="X24" s="120"/>
      <c r="Y24" s="120"/>
      <c r="Z24" s="18" t="str">
        <f t="shared" si="2"/>
        <v>-</v>
      </c>
      <c r="AA24" s="119"/>
      <c r="AB24" s="120"/>
      <c r="AC24" s="120"/>
      <c r="AD24" s="18" t="str">
        <f t="shared" si="3"/>
        <v>-</v>
      </c>
      <c r="AE24" s="119"/>
      <c r="AF24" s="120"/>
      <c r="AG24" s="120"/>
      <c r="AH24" s="120"/>
      <c r="AI24" s="120"/>
      <c r="AJ24" s="120"/>
      <c r="AK24" s="120"/>
      <c r="AL24" s="120"/>
      <c r="AM24" s="120"/>
      <c r="AN24" s="18" t="str">
        <f t="shared" si="4"/>
        <v>-</v>
      </c>
      <c r="AO24" s="62"/>
      <c r="AP24" s="62"/>
      <c r="AQ24" s="62"/>
      <c r="AR24" s="62"/>
      <c r="AS24" s="21"/>
    </row>
    <row r="25" spans="1:45" ht="14.25" thickBot="1">
      <c r="A25" s="50">
        <v>18</v>
      </c>
      <c r="B25" s="48">
        <f>Feuille_Renseignements!B20</f>
        <v>0</v>
      </c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8" t="str">
        <f t="shared" si="0"/>
        <v>-</v>
      </c>
      <c r="S25" s="119"/>
      <c r="T25" s="120"/>
      <c r="U25" s="120"/>
      <c r="V25" s="18" t="str">
        <f t="shared" si="1"/>
        <v>-</v>
      </c>
      <c r="W25" s="119"/>
      <c r="X25" s="120"/>
      <c r="Y25" s="120"/>
      <c r="Z25" s="18" t="str">
        <f t="shared" si="2"/>
        <v>-</v>
      </c>
      <c r="AA25" s="119"/>
      <c r="AB25" s="120"/>
      <c r="AC25" s="120"/>
      <c r="AD25" s="18" t="str">
        <f t="shared" si="3"/>
        <v>-</v>
      </c>
      <c r="AE25" s="119"/>
      <c r="AF25" s="120"/>
      <c r="AG25" s="120"/>
      <c r="AH25" s="120"/>
      <c r="AI25" s="120"/>
      <c r="AJ25" s="120"/>
      <c r="AK25" s="120"/>
      <c r="AL25" s="120"/>
      <c r="AM25" s="120"/>
      <c r="AN25" s="18" t="str">
        <f t="shared" si="4"/>
        <v>-</v>
      </c>
      <c r="AO25" s="62"/>
      <c r="AP25" s="62"/>
      <c r="AQ25" s="62"/>
      <c r="AR25" s="62"/>
      <c r="AS25" s="21"/>
    </row>
    <row r="26" spans="1:45" ht="14.25" thickBot="1">
      <c r="A26" s="50">
        <v>19</v>
      </c>
      <c r="B26" s="48">
        <f>Feuille_Renseignements!B21</f>
        <v>0</v>
      </c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8" t="str">
        <f t="shared" si="0"/>
        <v>-</v>
      </c>
      <c r="S26" s="119"/>
      <c r="T26" s="120"/>
      <c r="U26" s="120"/>
      <c r="V26" s="18" t="str">
        <f t="shared" si="1"/>
        <v>-</v>
      </c>
      <c r="W26" s="119"/>
      <c r="X26" s="120"/>
      <c r="Y26" s="120"/>
      <c r="Z26" s="18" t="str">
        <f t="shared" si="2"/>
        <v>-</v>
      </c>
      <c r="AA26" s="119"/>
      <c r="AB26" s="120"/>
      <c r="AC26" s="120"/>
      <c r="AD26" s="18" t="str">
        <f t="shared" si="3"/>
        <v>-</v>
      </c>
      <c r="AE26" s="119"/>
      <c r="AF26" s="120"/>
      <c r="AG26" s="120"/>
      <c r="AH26" s="120"/>
      <c r="AI26" s="120"/>
      <c r="AJ26" s="120"/>
      <c r="AK26" s="120"/>
      <c r="AL26" s="120"/>
      <c r="AM26" s="120"/>
      <c r="AN26" s="18" t="str">
        <f t="shared" si="4"/>
        <v>-</v>
      </c>
      <c r="AO26" s="62"/>
      <c r="AP26" s="62"/>
      <c r="AQ26" s="62"/>
      <c r="AR26" s="62"/>
      <c r="AS26" s="21"/>
    </row>
    <row r="27" spans="1:45" ht="14.25" thickBot="1">
      <c r="A27" s="50">
        <v>20</v>
      </c>
      <c r="B27" s="48">
        <f>Feuille_Renseignements!B22</f>
        <v>0</v>
      </c>
      <c r="C27" s="11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8" t="str">
        <f t="shared" si="0"/>
        <v>-</v>
      </c>
      <c r="S27" s="119"/>
      <c r="T27" s="120"/>
      <c r="U27" s="120"/>
      <c r="V27" s="18" t="str">
        <f t="shared" si="1"/>
        <v>-</v>
      </c>
      <c r="W27" s="119"/>
      <c r="X27" s="120"/>
      <c r="Y27" s="120"/>
      <c r="Z27" s="18" t="str">
        <f t="shared" si="2"/>
        <v>-</v>
      </c>
      <c r="AA27" s="119"/>
      <c r="AB27" s="120"/>
      <c r="AC27" s="120"/>
      <c r="AD27" s="18" t="str">
        <f t="shared" si="3"/>
        <v>-</v>
      </c>
      <c r="AE27" s="119"/>
      <c r="AF27" s="120"/>
      <c r="AG27" s="120"/>
      <c r="AH27" s="120"/>
      <c r="AI27" s="120"/>
      <c r="AJ27" s="120"/>
      <c r="AK27" s="120"/>
      <c r="AL27" s="120"/>
      <c r="AM27" s="120"/>
      <c r="AN27" s="18" t="str">
        <f t="shared" si="4"/>
        <v>-</v>
      </c>
      <c r="AO27" s="62"/>
      <c r="AP27" s="62"/>
      <c r="AQ27" s="62"/>
      <c r="AR27" s="62"/>
      <c r="AS27" s="21"/>
    </row>
    <row r="28" spans="1:45" ht="14.25" thickBot="1">
      <c r="A28" s="50">
        <v>21</v>
      </c>
      <c r="B28" s="48">
        <f>Feuille_Renseignements!B23</f>
        <v>0</v>
      </c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8" t="str">
        <f t="shared" si="0"/>
        <v>-</v>
      </c>
      <c r="S28" s="119"/>
      <c r="T28" s="120"/>
      <c r="U28" s="120"/>
      <c r="V28" s="18" t="str">
        <f t="shared" si="1"/>
        <v>-</v>
      </c>
      <c r="W28" s="119"/>
      <c r="X28" s="120"/>
      <c r="Y28" s="120"/>
      <c r="Z28" s="18" t="str">
        <f t="shared" si="2"/>
        <v>-</v>
      </c>
      <c r="AA28" s="119"/>
      <c r="AB28" s="120"/>
      <c r="AC28" s="120"/>
      <c r="AD28" s="18" t="str">
        <f t="shared" si="3"/>
        <v>-</v>
      </c>
      <c r="AE28" s="119"/>
      <c r="AF28" s="120"/>
      <c r="AG28" s="120"/>
      <c r="AH28" s="120"/>
      <c r="AI28" s="120"/>
      <c r="AJ28" s="120"/>
      <c r="AK28" s="120"/>
      <c r="AL28" s="120"/>
      <c r="AM28" s="120"/>
      <c r="AN28" s="18" t="str">
        <f t="shared" si="4"/>
        <v>-</v>
      </c>
      <c r="AO28" s="62"/>
      <c r="AP28" s="62"/>
      <c r="AQ28" s="62"/>
      <c r="AR28" s="62"/>
      <c r="AS28" s="21"/>
    </row>
    <row r="29" spans="1:45" ht="14.25" thickBot="1">
      <c r="A29" s="50">
        <v>22</v>
      </c>
      <c r="B29" s="48">
        <f>Feuille_Renseignements!B24</f>
        <v>0</v>
      </c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8" t="str">
        <f t="shared" si="0"/>
        <v>-</v>
      </c>
      <c r="S29" s="119"/>
      <c r="T29" s="120"/>
      <c r="U29" s="120"/>
      <c r="V29" s="18" t="str">
        <f t="shared" si="1"/>
        <v>-</v>
      </c>
      <c r="W29" s="119"/>
      <c r="X29" s="120"/>
      <c r="Y29" s="120"/>
      <c r="Z29" s="18" t="str">
        <f t="shared" si="2"/>
        <v>-</v>
      </c>
      <c r="AA29" s="119"/>
      <c r="AB29" s="120"/>
      <c r="AC29" s="120"/>
      <c r="AD29" s="18" t="str">
        <f t="shared" si="3"/>
        <v>-</v>
      </c>
      <c r="AE29" s="119"/>
      <c r="AF29" s="120"/>
      <c r="AG29" s="120"/>
      <c r="AH29" s="120"/>
      <c r="AI29" s="120"/>
      <c r="AJ29" s="120"/>
      <c r="AK29" s="120"/>
      <c r="AL29" s="120"/>
      <c r="AM29" s="120"/>
      <c r="AN29" s="18" t="str">
        <f t="shared" si="4"/>
        <v>-</v>
      </c>
      <c r="AO29" s="62"/>
      <c r="AP29" s="62"/>
      <c r="AQ29" s="62"/>
      <c r="AR29" s="62"/>
      <c r="AS29" s="21"/>
    </row>
    <row r="30" spans="1:45" ht="14.25" thickBot="1">
      <c r="A30" s="50">
        <v>23</v>
      </c>
      <c r="B30" s="48">
        <f>Feuille_Renseignements!B25</f>
        <v>0</v>
      </c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8" t="str">
        <f t="shared" si="0"/>
        <v>-</v>
      </c>
      <c r="S30" s="119"/>
      <c r="T30" s="120"/>
      <c r="U30" s="120"/>
      <c r="V30" s="18" t="str">
        <f t="shared" si="1"/>
        <v>-</v>
      </c>
      <c r="W30" s="119"/>
      <c r="X30" s="120"/>
      <c r="Y30" s="120"/>
      <c r="Z30" s="18" t="str">
        <f t="shared" si="2"/>
        <v>-</v>
      </c>
      <c r="AA30" s="119"/>
      <c r="AB30" s="120"/>
      <c r="AC30" s="120"/>
      <c r="AD30" s="18" t="str">
        <f t="shared" si="3"/>
        <v>-</v>
      </c>
      <c r="AE30" s="119"/>
      <c r="AF30" s="120"/>
      <c r="AG30" s="120"/>
      <c r="AH30" s="120"/>
      <c r="AI30" s="120"/>
      <c r="AJ30" s="120"/>
      <c r="AK30" s="120"/>
      <c r="AL30" s="120"/>
      <c r="AM30" s="120"/>
      <c r="AN30" s="18" t="str">
        <f t="shared" si="4"/>
        <v>-</v>
      </c>
      <c r="AO30" s="62"/>
      <c r="AP30" s="62"/>
      <c r="AQ30" s="62"/>
      <c r="AR30" s="62"/>
      <c r="AS30" s="21"/>
    </row>
    <row r="31" spans="1:45" ht="14.25" thickBot="1">
      <c r="A31" s="50">
        <v>24</v>
      </c>
      <c r="B31" s="48">
        <f>Feuille_Renseignements!B26</f>
        <v>0</v>
      </c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8" t="str">
        <f t="shared" si="0"/>
        <v>-</v>
      </c>
      <c r="S31" s="119"/>
      <c r="T31" s="120"/>
      <c r="U31" s="120"/>
      <c r="V31" s="18" t="str">
        <f t="shared" si="1"/>
        <v>-</v>
      </c>
      <c r="W31" s="119"/>
      <c r="X31" s="120"/>
      <c r="Y31" s="120"/>
      <c r="Z31" s="18" t="str">
        <f t="shared" si="2"/>
        <v>-</v>
      </c>
      <c r="AA31" s="119"/>
      <c r="AB31" s="120"/>
      <c r="AC31" s="120"/>
      <c r="AD31" s="18" t="str">
        <f t="shared" si="3"/>
        <v>-</v>
      </c>
      <c r="AE31" s="119"/>
      <c r="AF31" s="120"/>
      <c r="AG31" s="120"/>
      <c r="AH31" s="120"/>
      <c r="AI31" s="120"/>
      <c r="AJ31" s="120"/>
      <c r="AK31" s="120"/>
      <c r="AL31" s="120"/>
      <c r="AM31" s="120"/>
      <c r="AN31" s="18" t="str">
        <f t="shared" si="4"/>
        <v>-</v>
      </c>
      <c r="AO31" s="62"/>
      <c r="AP31" s="62"/>
      <c r="AQ31" s="62"/>
      <c r="AR31" s="62"/>
      <c r="AS31" s="21"/>
    </row>
    <row r="32" spans="1:45" ht="14.25" thickBot="1">
      <c r="A32" s="50">
        <v>25</v>
      </c>
      <c r="B32" s="48">
        <f>Feuille_Renseignements!B27</f>
        <v>0</v>
      </c>
      <c r="C32" s="119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8" t="str">
        <f t="shared" si="0"/>
        <v>-</v>
      </c>
      <c r="S32" s="119"/>
      <c r="T32" s="120"/>
      <c r="U32" s="120"/>
      <c r="V32" s="18" t="str">
        <f t="shared" si="1"/>
        <v>-</v>
      </c>
      <c r="W32" s="119"/>
      <c r="X32" s="120"/>
      <c r="Y32" s="120"/>
      <c r="Z32" s="18" t="str">
        <f t="shared" si="2"/>
        <v>-</v>
      </c>
      <c r="AA32" s="119"/>
      <c r="AB32" s="120"/>
      <c r="AC32" s="120"/>
      <c r="AD32" s="18" t="str">
        <f t="shared" si="3"/>
        <v>-</v>
      </c>
      <c r="AE32" s="119"/>
      <c r="AF32" s="120"/>
      <c r="AG32" s="120"/>
      <c r="AH32" s="120"/>
      <c r="AI32" s="120"/>
      <c r="AJ32" s="120"/>
      <c r="AK32" s="120"/>
      <c r="AL32" s="120"/>
      <c r="AM32" s="120"/>
      <c r="AN32" s="18" t="str">
        <f t="shared" si="4"/>
        <v>-</v>
      </c>
      <c r="AO32" s="62"/>
      <c r="AP32" s="62"/>
      <c r="AQ32" s="62"/>
      <c r="AR32" s="62"/>
      <c r="AS32" s="21"/>
    </row>
    <row r="33" spans="1:45" ht="14.25" thickBot="1">
      <c r="A33" s="50">
        <v>26</v>
      </c>
      <c r="B33" s="48">
        <f>Feuille_Renseignements!B28</f>
        <v>0</v>
      </c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8" t="str">
        <f t="shared" si="0"/>
        <v>-</v>
      </c>
      <c r="S33" s="119"/>
      <c r="T33" s="120"/>
      <c r="U33" s="120"/>
      <c r="V33" s="18" t="str">
        <f t="shared" si="1"/>
        <v>-</v>
      </c>
      <c r="W33" s="119"/>
      <c r="X33" s="120"/>
      <c r="Y33" s="120"/>
      <c r="Z33" s="18" t="str">
        <f t="shared" si="2"/>
        <v>-</v>
      </c>
      <c r="AA33" s="119"/>
      <c r="AB33" s="120"/>
      <c r="AC33" s="120"/>
      <c r="AD33" s="18" t="str">
        <f t="shared" si="3"/>
        <v>-</v>
      </c>
      <c r="AE33" s="119"/>
      <c r="AF33" s="120"/>
      <c r="AG33" s="120"/>
      <c r="AH33" s="120"/>
      <c r="AI33" s="120"/>
      <c r="AJ33" s="120"/>
      <c r="AK33" s="120"/>
      <c r="AL33" s="120"/>
      <c r="AM33" s="120"/>
      <c r="AN33" s="18" t="str">
        <f t="shared" si="4"/>
        <v>-</v>
      </c>
      <c r="AO33" s="62"/>
      <c r="AP33" s="62"/>
      <c r="AQ33" s="62"/>
      <c r="AR33" s="62"/>
      <c r="AS33" s="21"/>
    </row>
    <row r="34" spans="1:45" ht="14.25" thickBot="1">
      <c r="A34" s="50">
        <v>27</v>
      </c>
      <c r="B34" s="48">
        <f>Feuille_Renseignements!B29</f>
        <v>0</v>
      </c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8" t="str">
        <f t="shared" si="0"/>
        <v>-</v>
      </c>
      <c r="S34" s="119"/>
      <c r="T34" s="120"/>
      <c r="U34" s="120"/>
      <c r="V34" s="18" t="str">
        <f t="shared" si="1"/>
        <v>-</v>
      </c>
      <c r="W34" s="119"/>
      <c r="X34" s="120"/>
      <c r="Y34" s="120"/>
      <c r="Z34" s="18" t="str">
        <f t="shared" si="2"/>
        <v>-</v>
      </c>
      <c r="AA34" s="119"/>
      <c r="AB34" s="120"/>
      <c r="AC34" s="120"/>
      <c r="AD34" s="18" t="str">
        <f t="shared" si="3"/>
        <v>-</v>
      </c>
      <c r="AE34" s="119"/>
      <c r="AF34" s="120"/>
      <c r="AG34" s="120"/>
      <c r="AH34" s="120"/>
      <c r="AI34" s="120"/>
      <c r="AJ34" s="120"/>
      <c r="AK34" s="120"/>
      <c r="AL34" s="120"/>
      <c r="AM34" s="120"/>
      <c r="AN34" s="18" t="str">
        <f t="shared" si="4"/>
        <v>-</v>
      </c>
      <c r="AO34" s="62"/>
      <c r="AP34" s="62"/>
      <c r="AQ34" s="62"/>
      <c r="AR34" s="62"/>
      <c r="AS34" s="21"/>
    </row>
    <row r="35" spans="1:45" ht="14.25" thickBot="1">
      <c r="A35" s="51">
        <v>28</v>
      </c>
      <c r="B35" s="48">
        <f>Feuille_Renseignements!B30</f>
        <v>0</v>
      </c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9" t="str">
        <f t="shared" si="0"/>
        <v>-</v>
      </c>
      <c r="S35" s="121"/>
      <c r="T35" s="122"/>
      <c r="U35" s="122"/>
      <c r="V35" s="19" t="str">
        <f t="shared" si="1"/>
        <v>-</v>
      </c>
      <c r="W35" s="121"/>
      <c r="X35" s="122"/>
      <c r="Y35" s="122"/>
      <c r="Z35" s="19" t="str">
        <f t="shared" si="2"/>
        <v>-</v>
      </c>
      <c r="AA35" s="121"/>
      <c r="AB35" s="122"/>
      <c r="AC35" s="122"/>
      <c r="AD35" s="19" t="str">
        <f t="shared" si="3"/>
        <v>-</v>
      </c>
      <c r="AE35" s="121"/>
      <c r="AF35" s="122"/>
      <c r="AG35" s="122"/>
      <c r="AH35" s="122"/>
      <c r="AI35" s="122"/>
      <c r="AJ35" s="122"/>
      <c r="AK35" s="122"/>
      <c r="AL35" s="122"/>
      <c r="AM35" s="122"/>
      <c r="AN35" s="19" t="str">
        <f t="shared" si="4"/>
        <v>-</v>
      </c>
      <c r="AO35" s="62"/>
      <c r="AP35" s="62"/>
      <c r="AQ35" s="62"/>
      <c r="AR35" s="62"/>
      <c r="AS35" s="21"/>
    </row>
    <row r="36" spans="2:45" ht="13.5">
      <c r="B36" s="4" t="s">
        <v>100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Q36" s="20"/>
      <c r="R36" s="21" t="e">
        <f>AVERAGE(R8:R35)</f>
        <v>#DIV/0!</v>
      </c>
      <c r="S36" s="20"/>
      <c r="T36" s="20"/>
      <c r="U36" s="20"/>
      <c r="V36" s="21" t="e">
        <f>AVERAGE(V8:V35)</f>
        <v>#DIV/0!</v>
      </c>
      <c r="W36" s="20"/>
      <c r="X36" s="20"/>
      <c r="Y36" s="20"/>
      <c r="Z36" s="21" t="e">
        <f>AVERAGE(Z8:Z35)</f>
        <v>#DIV/0!</v>
      </c>
      <c r="AA36" s="20"/>
      <c r="AB36" s="20"/>
      <c r="AC36" s="20"/>
      <c r="AD36" s="21" t="e">
        <f>AVERAGE(AD8:AD35)</f>
        <v>#DIV/0!</v>
      </c>
      <c r="AE36" s="20"/>
      <c r="AF36" s="20"/>
      <c r="AG36" s="20"/>
      <c r="AH36" s="20"/>
      <c r="AI36" s="20"/>
      <c r="AJ36" s="20"/>
      <c r="AK36" s="20"/>
      <c r="AL36" s="20"/>
      <c r="AM36" s="21"/>
      <c r="AN36" s="21" t="e">
        <f>AVERAGE(AN8:AN35)</f>
        <v>#DIV/0!</v>
      </c>
      <c r="AO36" s="62"/>
      <c r="AP36" s="62"/>
      <c r="AQ36" s="62"/>
      <c r="AR36" s="62"/>
      <c r="AS36" s="21"/>
    </row>
    <row r="37" spans="3:45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7"/>
      <c r="AM37" s="16"/>
      <c r="AN37" s="7"/>
      <c r="AO37" s="63"/>
      <c r="AP37" s="63"/>
      <c r="AQ37" s="63"/>
      <c r="AR37" s="63"/>
      <c r="AS37" s="16"/>
    </row>
    <row r="38" spans="2:44" ht="13.5">
      <c r="B38" s="4" t="s">
        <v>101</v>
      </c>
      <c r="F38" s="4"/>
      <c r="P38" s="37"/>
      <c r="R38" s="160" t="e">
        <f>STDEV(R8:R35)</f>
        <v>#DIV/0!</v>
      </c>
      <c r="S38" s="161"/>
      <c r="T38" s="161"/>
      <c r="U38" s="161"/>
      <c r="V38" s="160" t="e">
        <f>STDEV(V8:V35)</f>
        <v>#DIV/0!</v>
      </c>
      <c r="W38" s="161"/>
      <c r="X38" s="161"/>
      <c r="Y38" s="161"/>
      <c r="Z38" s="160" t="e">
        <f>STDEV(Z8:Z35)</f>
        <v>#DIV/0!</v>
      </c>
      <c r="AA38" s="161"/>
      <c r="AB38" s="161"/>
      <c r="AC38" s="161"/>
      <c r="AD38" s="160" t="e">
        <f>STDEV(AD8:AD35)</f>
        <v>#DIV/0!</v>
      </c>
      <c r="AE38" s="161"/>
      <c r="AF38" s="161"/>
      <c r="AG38" s="161"/>
      <c r="AH38" s="161"/>
      <c r="AI38" s="161"/>
      <c r="AJ38" s="161"/>
      <c r="AK38" s="161"/>
      <c r="AL38" s="161"/>
      <c r="AM38" s="161"/>
      <c r="AN38" s="160" t="e">
        <f>STDEV(AN8:AN35)</f>
        <v>#DIV/0!</v>
      </c>
      <c r="AR38" s="37"/>
    </row>
    <row r="39" spans="41:45" ht="13.5">
      <c r="AO39" s="58"/>
      <c r="AP39" s="58"/>
      <c r="AQ39" s="58"/>
      <c r="AR39" s="58"/>
      <c r="AS39" s="58"/>
    </row>
    <row r="40" spans="41:45" ht="13.5">
      <c r="AO40" s="58"/>
      <c r="AP40" s="58"/>
      <c r="AQ40" s="58"/>
      <c r="AR40" s="58"/>
      <c r="AS40" s="58"/>
    </row>
    <row r="41" spans="41:45" ht="13.5">
      <c r="AO41" s="58"/>
      <c r="AP41" s="58"/>
      <c r="AQ41" s="58"/>
      <c r="AR41" s="58"/>
      <c r="AS41" s="58"/>
    </row>
    <row r="42" spans="41:45" ht="13.5">
      <c r="AO42" s="58"/>
      <c r="AP42" s="58"/>
      <c r="AQ42" s="58"/>
      <c r="AR42" s="58"/>
      <c r="AS42" s="58"/>
    </row>
    <row r="43" spans="41:45" ht="13.5">
      <c r="AO43" s="58"/>
      <c r="AP43" s="58"/>
      <c r="AQ43" s="58"/>
      <c r="AR43" s="58"/>
      <c r="AS43" s="58"/>
    </row>
    <row r="44" spans="41:45" ht="13.5">
      <c r="AO44" s="58"/>
      <c r="AP44" s="58"/>
      <c r="AQ44" s="58"/>
      <c r="AR44" s="58"/>
      <c r="AS44" s="58"/>
    </row>
    <row r="45" spans="41:45" ht="13.5">
      <c r="AO45" s="58"/>
      <c r="AP45" s="58"/>
      <c r="AQ45" s="58"/>
      <c r="AR45" s="58"/>
      <c r="AS45" s="58"/>
    </row>
    <row r="46" spans="41:45" ht="13.5">
      <c r="AO46" s="58"/>
      <c r="AP46" s="58"/>
      <c r="AQ46" s="58"/>
      <c r="AR46" s="58"/>
      <c r="AS46" s="58"/>
    </row>
    <row r="47" spans="41:45" ht="13.5">
      <c r="AO47" s="58"/>
      <c r="AP47" s="58"/>
      <c r="AQ47" s="58"/>
      <c r="AR47" s="58"/>
      <c r="AS47" s="58"/>
    </row>
  </sheetData>
  <sheetProtection sheet="1" objects="1" scenarios="1"/>
  <mergeCells count="17">
    <mergeCell ref="C4:R4"/>
    <mergeCell ref="S4:V4"/>
    <mergeCell ref="AE4:AN4"/>
    <mergeCell ref="AE3:AN3"/>
    <mergeCell ref="W4:Z4"/>
    <mergeCell ref="AA4:AD4"/>
    <mergeCell ref="S3:V3"/>
    <mergeCell ref="C1:Z1"/>
    <mergeCell ref="AA1:AN1"/>
    <mergeCell ref="W3:Z3"/>
    <mergeCell ref="AA3:AD3"/>
    <mergeCell ref="W2:Z2"/>
    <mergeCell ref="AA2:AD2"/>
    <mergeCell ref="AE2:AN2"/>
    <mergeCell ref="C2:R2"/>
    <mergeCell ref="C3:R3"/>
    <mergeCell ref="S2:V2"/>
  </mergeCells>
  <conditionalFormatting sqref="F6 R37 C14:E37 W8:Y37 AA8:AC37 AE8:AL37 G14:O37 Q14:Q37 C8:Q13 S8:U37 AO8:AR37 AN37 F14:F36 P14:P35 AM8:AM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R8:R35 V8:V35 Z8:Z35 AD8:AD35 AN8:AN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hyperlinks>
    <hyperlink ref="C2:R2" r:id="rId1" display="EGCAGA01.pdf"/>
    <hyperlink ref="S2:V2" r:id="rId2" display="EGCAGB01.pdf"/>
    <hyperlink ref="W2:Z2" r:id="rId3" display="EGSAGA01.pdf"/>
    <hyperlink ref="AA2:AD2" r:id="rId4" display="ECPAFB01.pdf"/>
    <hyperlink ref="AE2:AN2" r:id="rId5" display="EGSAFA01.pdf"/>
  </hyperlinks>
  <printOptions/>
  <pageMargins left="0.75" right="0.75" top="1" bottom="1" header="0.4921259845" footer="0.4921259845"/>
  <pageSetup fitToHeight="1" fitToWidth="1" orientation="landscape" paperSize="9" scale="68"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T53"/>
  <sheetViews>
    <sheetView workbookViewId="0" topLeftCell="M1">
      <selection activeCell="X2" sqref="X2:AF2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0" width="4.28125" style="4" customWidth="1"/>
    <col min="41" max="16384" width="3.8515625" style="4" customWidth="1"/>
  </cols>
  <sheetData>
    <row r="1" spans="2:46" s="10" customFormat="1" ht="28.5" customHeight="1" thickBot="1">
      <c r="B1" s="22" t="s">
        <v>133</v>
      </c>
      <c r="C1" s="182" t="s">
        <v>98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4"/>
      <c r="AO1" s="52"/>
      <c r="AP1" s="52"/>
      <c r="AQ1" s="52"/>
      <c r="AR1" s="52"/>
      <c r="AS1" s="64"/>
      <c r="AT1" s="53"/>
    </row>
    <row r="2" spans="2:46" s="3" customFormat="1" ht="12.75">
      <c r="B2" s="24" t="s">
        <v>48</v>
      </c>
      <c r="C2" s="221" t="s">
        <v>339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1" t="s">
        <v>340</v>
      </c>
      <c r="Y2" s="222"/>
      <c r="Z2" s="222"/>
      <c r="AA2" s="222"/>
      <c r="AB2" s="222"/>
      <c r="AC2" s="222"/>
      <c r="AD2" s="222"/>
      <c r="AE2" s="222"/>
      <c r="AF2" s="223"/>
      <c r="AG2" s="221" t="s">
        <v>341</v>
      </c>
      <c r="AH2" s="222"/>
      <c r="AI2" s="222"/>
      <c r="AJ2" s="223"/>
      <c r="AK2" s="221" t="s">
        <v>342</v>
      </c>
      <c r="AL2" s="222"/>
      <c r="AM2" s="222"/>
      <c r="AN2" s="223"/>
      <c r="AO2" s="54"/>
      <c r="AP2" s="54"/>
      <c r="AQ2" s="54"/>
      <c r="AR2" s="54"/>
      <c r="AS2" s="54"/>
      <c r="AT2" s="55"/>
    </row>
    <row r="3" spans="2:46" s="3" customFormat="1" ht="13.5">
      <c r="B3" s="24" t="s">
        <v>49</v>
      </c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88"/>
      <c r="Y3" s="189"/>
      <c r="Z3" s="189"/>
      <c r="AA3" s="189"/>
      <c r="AB3" s="189"/>
      <c r="AC3" s="189"/>
      <c r="AD3" s="189"/>
      <c r="AE3" s="189"/>
      <c r="AF3" s="165"/>
      <c r="AG3" s="168"/>
      <c r="AH3" s="169"/>
      <c r="AI3" s="169"/>
      <c r="AJ3" s="170"/>
      <c r="AK3" s="168"/>
      <c r="AL3" s="169"/>
      <c r="AM3" s="169"/>
      <c r="AN3" s="170"/>
      <c r="AO3" s="56"/>
      <c r="AP3" s="56"/>
      <c r="AQ3" s="56"/>
      <c r="AR3" s="56"/>
      <c r="AS3" s="56"/>
      <c r="AT3" s="55"/>
    </row>
    <row r="4" spans="2:46" ht="48" customHeight="1">
      <c r="B4" s="25" t="s">
        <v>50</v>
      </c>
      <c r="C4" s="171" t="s">
        <v>97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1" t="s">
        <v>97</v>
      </c>
      <c r="Y4" s="172"/>
      <c r="Z4" s="172"/>
      <c r="AA4" s="172"/>
      <c r="AB4" s="172"/>
      <c r="AC4" s="172"/>
      <c r="AD4" s="172"/>
      <c r="AE4" s="172"/>
      <c r="AF4" s="173"/>
      <c r="AG4" s="171" t="s">
        <v>97</v>
      </c>
      <c r="AH4" s="172"/>
      <c r="AI4" s="172"/>
      <c r="AJ4" s="173"/>
      <c r="AK4" s="171" t="s">
        <v>97</v>
      </c>
      <c r="AL4" s="172"/>
      <c r="AM4" s="172"/>
      <c r="AN4" s="173"/>
      <c r="AO4" s="57"/>
      <c r="AP4" s="57"/>
      <c r="AQ4" s="57"/>
      <c r="AR4" s="57"/>
      <c r="AS4" s="57"/>
      <c r="AT4" s="58"/>
    </row>
    <row r="5" spans="2:46" s="5" customFormat="1" ht="123" customHeight="1">
      <c r="B5" s="23" t="s">
        <v>51</v>
      </c>
      <c r="C5" s="8" t="s">
        <v>102</v>
      </c>
      <c r="D5" s="6" t="s">
        <v>103</v>
      </c>
      <c r="E5" s="6" t="s">
        <v>104</v>
      </c>
      <c r="F5" s="6" t="s">
        <v>105</v>
      </c>
      <c r="G5" s="42" t="s">
        <v>106</v>
      </c>
      <c r="H5" s="43" t="s">
        <v>107</v>
      </c>
      <c r="I5" s="43" t="s">
        <v>107</v>
      </c>
      <c r="J5" s="8" t="s">
        <v>108</v>
      </c>
      <c r="K5" s="6" t="s">
        <v>109</v>
      </c>
      <c r="L5" s="6" t="s">
        <v>110</v>
      </c>
      <c r="M5" s="6" t="s">
        <v>111</v>
      </c>
      <c r="N5" s="6" t="s">
        <v>112</v>
      </c>
      <c r="O5" s="6" t="s">
        <v>113</v>
      </c>
      <c r="P5" s="6" t="s">
        <v>114</v>
      </c>
      <c r="Q5" s="42" t="s">
        <v>115</v>
      </c>
      <c r="R5" s="45" t="s">
        <v>121</v>
      </c>
      <c r="S5" s="42" t="s">
        <v>122</v>
      </c>
      <c r="T5" s="8" t="s">
        <v>123</v>
      </c>
      <c r="U5" s="6" t="s">
        <v>124</v>
      </c>
      <c r="V5" s="42" t="s">
        <v>125</v>
      </c>
      <c r="W5" s="27"/>
      <c r="X5" s="8" t="s">
        <v>126</v>
      </c>
      <c r="Y5" s="45" t="s">
        <v>127</v>
      </c>
      <c r="Z5" s="36" t="s">
        <v>128</v>
      </c>
      <c r="AA5" s="47" t="s">
        <v>129</v>
      </c>
      <c r="AB5" s="43" t="s">
        <v>130</v>
      </c>
      <c r="AC5" s="8" t="s">
        <v>108</v>
      </c>
      <c r="AD5" s="36" t="s">
        <v>111</v>
      </c>
      <c r="AE5" s="42" t="s">
        <v>114</v>
      </c>
      <c r="AF5" s="9"/>
      <c r="AG5" s="8" t="s">
        <v>127</v>
      </c>
      <c r="AH5" s="6" t="s">
        <v>128</v>
      </c>
      <c r="AI5" s="6" t="s">
        <v>129</v>
      </c>
      <c r="AJ5" s="9"/>
      <c r="AK5" s="6" t="s">
        <v>131</v>
      </c>
      <c r="AL5" s="6" t="s">
        <v>132</v>
      </c>
      <c r="AM5" s="36" t="s">
        <v>129</v>
      </c>
      <c r="AN5" s="9"/>
      <c r="AO5" s="36"/>
      <c r="AP5" s="36"/>
      <c r="AQ5" s="36"/>
      <c r="AR5" s="36"/>
      <c r="AS5" s="36"/>
      <c r="AT5" s="41"/>
    </row>
    <row r="6" spans="3:46" s="14" customFormat="1" ht="18.75" customHeight="1" thickBot="1">
      <c r="C6" s="11" t="s">
        <v>4</v>
      </c>
      <c r="D6" s="12" t="s">
        <v>6</v>
      </c>
      <c r="E6" s="12" t="s">
        <v>7</v>
      </c>
      <c r="F6" s="30" t="s">
        <v>9</v>
      </c>
      <c r="G6" s="39" t="s">
        <v>10</v>
      </c>
      <c r="H6" s="38" t="s">
        <v>11</v>
      </c>
      <c r="I6" s="38" t="s">
        <v>12</v>
      </c>
      <c r="J6" s="11" t="s">
        <v>13</v>
      </c>
      <c r="K6" s="12" t="s">
        <v>14</v>
      </c>
      <c r="L6" s="12" t="s">
        <v>57</v>
      </c>
      <c r="M6" s="12" t="s">
        <v>58</v>
      </c>
      <c r="N6" s="12" t="s">
        <v>59</v>
      </c>
      <c r="O6" s="12" t="s">
        <v>60</v>
      </c>
      <c r="P6" s="31" t="s">
        <v>61</v>
      </c>
      <c r="Q6" s="39" t="s">
        <v>62</v>
      </c>
      <c r="R6" s="44" t="s">
        <v>116</v>
      </c>
      <c r="S6" s="39" t="s">
        <v>117</v>
      </c>
      <c r="T6" s="11" t="s">
        <v>118</v>
      </c>
      <c r="U6" s="12" t="s">
        <v>119</v>
      </c>
      <c r="V6" s="40" t="s">
        <v>120</v>
      </c>
      <c r="W6" s="46" t="s">
        <v>1</v>
      </c>
      <c r="X6" s="11" t="s">
        <v>4</v>
      </c>
      <c r="Y6" s="44" t="s">
        <v>6</v>
      </c>
      <c r="Z6" s="31" t="s">
        <v>7</v>
      </c>
      <c r="AA6" s="40" t="s">
        <v>9</v>
      </c>
      <c r="AB6" s="38" t="s">
        <v>10</v>
      </c>
      <c r="AC6" s="11" t="s">
        <v>11</v>
      </c>
      <c r="AD6" s="31" t="s">
        <v>12</v>
      </c>
      <c r="AE6" s="39" t="s">
        <v>13</v>
      </c>
      <c r="AF6" s="13" t="s">
        <v>1</v>
      </c>
      <c r="AG6" s="11" t="s">
        <v>4</v>
      </c>
      <c r="AH6" s="12" t="s">
        <v>6</v>
      </c>
      <c r="AI6" s="12" t="s">
        <v>7</v>
      </c>
      <c r="AJ6" s="13" t="s">
        <v>1</v>
      </c>
      <c r="AK6" s="12" t="s">
        <v>4</v>
      </c>
      <c r="AL6" s="12" t="s">
        <v>6</v>
      </c>
      <c r="AM6" s="31" t="s">
        <v>7</v>
      </c>
      <c r="AN6" s="13" t="s">
        <v>1</v>
      </c>
      <c r="AO6" s="29"/>
      <c r="AP6" s="29"/>
      <c r="AQ6" s="29"/>
      <c r="AR6" s="29"/>
      <c r="AS6" s="29"/>
      <c r="AT6" s="59"/>
    </row>
    <row r="7" spans="2:46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60"/>
      <c r="AP7" s="60"/>
      <c r="AQ7" s="60"/>
      <c r="AR7" s="60"/>
      <c r="AS7" s="60"/>
      <c r="AT7" s="61"/>
    </row>
    <row r="8" spans="1:46" ht="14.25" thickBot="1">
      <c r="A8" s="49">
        <v>1</v>
      </c>
      <c r="B8" s="48">
        <f>Feuille_Renseignements!B3</f>
        <v>0</v>
      </c>
      <c r="C8" s="117"/>
      <c r="D8" s="118"/>
      <c r="E8" s="118"/>
      <c r="F8" s="118"/>
      <c r="G8" s="125"/>
      <c r="H8" s="126"/>
      <c r="I8" s="126"/>
      <c r="J8" s="117"/>
      <c r="K8" s="118"/>
      <c r="L8" s="118"/>
      <c r="M8" s="118"/>
      <c r="N8" s="118"/>
      <c r="O8" s="118"/>
      <c r="P8" s="118"/>
      <c r="Q8" s="125"/>
      <c r="R8" s="117"/>
      <c r="S8" s="128"/>
      <c r="T8" s="117"/>
      <c r="U8" s="118"/>
      <c r="V8" s="125"/>
      <c r="W8" s="78" t="str">
        <f>IF(COUNTIF(C8:V8,"&gt;-1")=0,"-",(COUNTIF(C8:V8,"1")/COUNTIF(C8:V8,"&gt;-1")))</f>
        <v>-</v>
      </c>
      <c r="X8" s="117"/>
      <c r="Y8" s="142"/>
      <c r="Z8" s="142"/>
      <c r="AA8" s="125"/>
      <c r="AB8" s="139"/>
      <c r="AC8" s="117"/>
      <c r="AD8" s="142"/>
      <c r="AE8" s="125"/>
      <c r="AF8" s="78" t="str">
        <f>IF(COUNTIF(X8:AE8,"&gt;-1")=0,"-",(COUNTIF(X8:AE8,"1")/COUNTIF(X8:AE8,"&gt;-1")))</f>
        <v>-</v>
      </c>
      <c r="AG8" s="142"/>
      <c r="AH8" s="118"/>
      <c r="AI8" s="118"/>
      <c r="AJ8" s="17" t="str">
        <f>IF(COUNTIF(AG8:AI8,"&gt;-1")=0,"-",(COUNTIF(AG8:AI8,"1")/COUNTIF(AG8:AI8,"&gt;-1")))</f>
        <v>-</v>
      </c>
      <c r="AK8" s="142"/>
      <c r="AL8" s="118"/>
      <c r="AM8" s="142"/>
      <c r="AN8" s="17" t="str">
        <f>IF(COUNTIF(AK8:AM8,"&gt;-1")=0,"-",(COUNTIF(AK8:AM8,"1")/COUNTIF(AK8:AM8,"&gt;-1")))</f>
        <v>-</v>
      </c>
      <c r="AO8" s="62"/>
      <c r="AP8" s="62"/>
      <c r="AQ8" s="62"/>
      <c r="AR8" s="62"/>
      <c r="AS8" s="21"/>
      <c r="AT8" s="58"/>
    </row>
    <row r="9" spans="1:46" ht="14.25" thickBot="1">
      <c r="A9" s="50">
        <v>2</v>
      </c>
      <c r="B9" s="48">
        <f>Feuille_Renseignements!B4</f>
        <v>0</v>
      </c>
      <c r="C9" s="119"/>
      <c r="D9" s="120"/>
      <c r="E9" s="120"/>
      <c r="F9" s="120"/>
      <c r="G9" s="129"/>
      <c r="H9" s="130"/>
      <c r="I9" s="130"/>
      <c r="J9" s="119"/>
      <c r="K9" s="120"/>
      <c r="L9" s="120"/>
      <c r="M9" s="120"/>
      <c r="N9" s="120"/>
      <c r="O9" s="120"/>
      <c r="P9" s="120"/>
      <c r="Q9" s="129"/>
      <c r="R9" s="119"/>
      <c r="S9" s="132"/>
      <c r="T9" s="119"/>
      <c r="U9" s="120"/>
      <c r="V9" s="129"/>
      <c r="W9" s="79" t="str">
        <f aca="true" t="shared" si="0" ref="W9:W35">IF(COUNTIF(C9:V9,"&gt;-1")=0,"-",(COUNTIF(C9:V9,"1")/COUNTIF(C9:V9,"&gt;-1")))</f>
        <v>-</v>
      </c>
      <c r="X9" s="119"/>
      <c r="Y9" s="143"/>
      <c r="Z9" s="143"/>
      <c r="AA9" s="129"/>
      <c r="AB9" s="140"/>
      <c r="AC9" s="119"/>
      <c r="AD9" s="143"/>
      <c r="AE9" s="129"/>
      <c r="AF9" s="79" t="str">
        <f aca="true" t="shared" si="1" ref="AF9:AF35">IF(COUNTIF(X9:AE9,"&gt;-1")=0,"-",(COUNTIF(X9:AE9,"1")/COUNTIF(X9:AE9,"&gt;-1")))</f>
        <v>-</v>
      </c>
      <c r="AG9" s="143"/>
      <c r="AH9" s="120"/>
      <c r="AI9" s="120"/>
      <c r="AJ9" s="18" t="str">
        <f aca="true" t="shared" si="2" ref="AJ9:AJ35">IF(COUNTIF(AG9:AI9,"&gt;-1")=0,"-",(COUNTIF(AG9:AI9,"1")/COUNTIF(AG9:AI9,"&gt;-1")))</f>
        <v>-</v>
      </c>
      <c r="AK9" s="143"/>
      <c r="AL9" s="120"/>
      <c r="AM9" s="143"/>
      <c r="AN9" s="18" t="str">
        <f aca="true" t="shared" si="3" ref="AN9:AN35">IF(COUNTIF(AK9:AM9,"&gt;-1")=0,"-",(COUNTIF(AK9:AM9,"1")/COUNTIF(AK9:AM9,"&gt;-1")))</f>
        <v>-</v>
      </c>
      <c r="AO9" s="62"/>
      <c r="AP9" s="62"/>
      <c r="AQ9" s="62"/>
      <c r="AR9" s="62"/>
      <c r="AS9" s="21"/>
      <c r="AT9" s="58"/>
    </row>
    <row r="10" spans="1:46" ht="14.25" thickBot="1">
      <c r="A10" s="50">
        <v>3</v>
      </c>
      <c r="B10" s="48">
        <f>Feuille_Renseignements!B5</f>
        <v>0</v>
      </c>
      <c r="C10" s="119"/>
      <c r="D10" s="120"/>
      <c r="E10" s="120"/>
      <c r="F10" s="120"/>
      <c r="G10" s="133"/>
      <c r="H10" s="130"/>
      <c r="I10" s="130"/>
      <c r="J10" s="119"/>
      <c r="K10" s="120"/>
      <c r="L10" s="120"/>
      <c r="M10" s="120"/>
      <c r="N10" s="120"/>
      <c r="O10" s="120"/>
      <c r="P10" s="120"/>
      <c r="Q10" s="129"/>
      <c r="R10" s="119"/>
      <c r="S10" s="132"/>
      <c r="T10" s="119"/>
      <c r="U10" s="120"/>
      <c r="V10" s="129"/>
      <c r="W10" s="79" t="str">
        <f t="shared" si="0"/>
        <v>-</v>
      </c>
      <c r="X10" s="119"/>
      <c r="Y10" s="143"/>
      <c r="Z10" s="143"/>
      <c r="AA10" s="129"/>
      <c r="AB10" s="140"/>
      <c r="AC10" s="119"/>
      <c r="AD10" s="143"/>
      <c r="AE10" s="129"/>
      <c r="AF10" s="79" t="str">
        <f t="shared" si="1"/>
        <v>-</v>
      </c>
      <c r="AG10" s="143"/>
      <c r="AH10" s="120"/>
      <c r="AI10" s="120"/>
      <c r="AJ10" s="18" t="str">
        <f t="shared" si="2"/>
        <v>-</v>
      </c>
      <c r="AK10" s="143"/>
      <c r="AL10" s="120"/>
      <c r="AM10" s="143"/>
      <c r="AN10" s="18" t="str">
        <f t="shared" si="3"/>
        <v>-</v>
      </c>
      <c r="AO10" s="62"/>
      <c r="AP10" s="62"/>
      <c r="AQ10" s="62"/>
      <c r="AR10" s="62"/>
      <c r="AS10" s="21"/>
      <c r="AT10" s="58"/>
    </row>
    <row r="11" spans="1:46" ht="14.25" thickBot="1">
      <c r="A11" s="50">
        <v>4</v>
      </c>
      <c r="B11" s="48">
        <f>Feuille_Renseignements!B6</f>
        <v>0</v>
      </c>
      <c r="C11" s="119"/>
      <c r="D11" s="120"/>
      <c r="E11" s="120"/>
      <c r="F11" s="120"/>
      <c r="G11" s="129"/>
      <c r="H11" s="130"/>
      <c r="I11" s="130"/>
      <c r="J11" s="119"/>
      <c r="K11" s="120"/>
      <c r="L11" s="120"/>
      <c r="M11" s="120"/>
      <c r="N11" s="120"/>
      <c r="O11" s="120"/>
      <c r="P11" s="120"/>
      <c r="Q11" s="129"/>
      <c r="R11" s="119"/>
      <c r="S11" s="132"/>
      <c r="T11" s="119"/>
      <c r="U11" s="120"/>
      <c r="V11" s="129"/>
      <c r="W11" s="79" t="str">
        <f t="shared" si="0"/>
        <v>-</v>
      </c>
      <c r="X11" s="119"/>
      <c r="Y11" s="143"/>
      <c r="Z11" s="143"/>
      <c r="AA11" s="129"/>
      <c r="AB11" s="140"/>
      <c r="AC11" s="119"/>
      <c r="AD11" s="143"/>
      <c r="AE11" s="129"/>
      <c r="AF11" s="79" t="str">
        <f t="shared" si="1"/>
        <v>-</v>
      </c>
      <c r="AG11" s="143"/>
      <c r="AH11" s="120"/>
      <c r="AI11" s="120"/>
      <c r="AJ11" s="18" t="str">
        <f t="shared" si="2"/>
        <v>-</v>
      </c>
      <c r="AK11" s="143"/>
      <c r="AL11" s="120"/>
      <c r="AM11" s="143"/>
      <c r="AN11" s="18" t="str">
        <f t="shared" si="3"/>
        <v>-</v>
      </c>
      <c r="AO11" s="62"/>
      <c r="AP11" s="62"/>
      <c r="AQ11" s="62"/>
      <c r="AR11" s="62"/>
      <c r="AS11" s="21"/>
      <c r="AT11" s="58"/>
    </row>
    <row r="12" spans="1:46" ht="14.25" thickBot="1">
      <c r="A12" s="50">
        <v>5</v>
      </c>
      <c r="B12" s="48">
        <f>Feuille_Renseignements!B7</f>
        <v>0</v>
      </c>
      <c r="C12" s="119"/>
      <c r="D12" s="120"/>
      <c r="E12" s="120"/>
      <c r="F12" s="120"/>
      <c r="G12" s="129"/>
      <c r="H12" s="130"/>
      <c r="I12" s="130"/>
      <c r="J12" s="119"/>
      <c r="K12" s="120"/>
      <c r="L12" s="120"/>
      <c r="M12" s="120"/>
      <c r="N12" s="120"/>
      <c r="O12" s="120"/>
      <c r="P12" s="120"/>
      <c r="Q12" s="129"/>
      <c r="R12" s="119"/>
      <c r="S12" s="132"/>
      <c r="T12" s="119"/>
      <c r="U12" s="120"/>
      <c r="V12" s="129"/>
      <c r="W12" s="79" t="str">
        <f t="shared" si="0"/>
        <v>-</v>
      </c>
      <c r="X12" s="119"/>
      <c r="Y12" s="143"/>
      <c r="Z12" s="143"/>
      <c r="AA12" s="129"/>
      <c r="AB12" s="140"/>
      <c r="AC12" s="119"/>
      <c r="AD12" s="143"/>
      <c r="AE12" s="129"/>
      <c r="AF12" s="79" t="str">
        <f t="shared" si="1"/>
        <v>-</v>
      </c>
      <c r="AG12" s="143"/>
      <c r="AH12" s="120"/>
      <c r="AI12" s="120"/>
      <c r="AJ12" s="18" t="str">
        <f t="shared" si="2"/>
        <v>-</v>
      </c>
      <c r="AK12" s="143"/>
      <c r="AL12" s="120"/>
      <c r="AM12" s="143"/>
      <c r="AN12" s="18" t="str">
        <f t="shared" si="3"/>
        <v>-</v>
      </c>
      <c r="AO12" s="62"/>
      <c r="AP12" s="62"/>
      <c r="AQ12" s="62"/>
      <c r="AR12" s="62"/>
      <c r="AS12" s="21"/>
      <c r="AT12" s="58"/>
    </row>
    <row r="13" spans="1:46" ht="14.25" thickBot="1">
      <c r="A13" s="50">
        <v>6</v>
      </c>
      <c r="B13" s="48">
        <f>Feuille_Renseignements!B8</f>
        <v>0</v>
      </c>
      <c r="C13" s="119"/>
      <c r="D13" s="120"/>
      <c r="E13" s="120"/>
      <c r="F13" s="120"/>
      <c r="G13" s="129"/>
      <c r="H13" s="130"/>
      <c r="I13" s="130"/>
      <c r="J13" s="119"/>
      <c r="K13" s="120"/>
      <c r="L13" s="120"/>
      <c r="M13" s="120"/>
      <c r="N13" s="120"/>
      <c r="O13" s="120"/>
      <c r="P13" s="120"/>
      <c r="Q13" s="129"/>
      <c r="R13" s="119"/>
      <c r="S13" s="132"/>
      <c r="T13" s="119"/>
      <c r="U13" s="120"/>
      <c r="V13" s="129"/>
      <c r="W13" s="79" t="str">
        <f t="shared" si="0"/>
        <v>-</v>
      </c>
      <c r="X13" s="119"/>
      <c r="Y13" s="143"/>
      <c r="Z13" s="143"/>
      <c r="AA13" s="129"/>
      <c r="AB13" s="140"/>
      <c r="AC13" s="119"/>
      <c r="AD13" s="143"/>
      <c r="AE13" s="129"/>
      <c r="AF13" s="79" t="str">
        <f t="shared" si="1"/>
        <v>-</v>
      </c>
      <c r="AG13" s="143"/>
      <c r="AH13" s="120"/>
      <c r="AI13" s="120"/>
      <c r="AJ13" s="18" t="str">
        <f t="shared" si="2"/>
        <v>-</v>
      </c>
      <c r="AK13" s="143"/>
      <c r="AL13" s="120"/>
      <c r="AM13" s="143"/>
      <c r="AN13" s="18" t="str">
        <f t="shared" si="3"/>
        <v>-</v>
      </c>
      <c r="AO13" s="62"/>
      <c r="AP13" s="62"/>
      <c r="AQ13" s="62"/>
      <c r="AR13" s="62"/>
      <c r="AS13" s="21"/>
      <c r="AT13" s="58"/>
    </row>
    <row r="14" spans="1:46" ht="14.25" thickBot="1">
      <c r="A14" s="50">
        <v>7</v>
      </c>
      <c r="B14" s="48">
        <f>Feuille_Renseignements!B9</f>
        <v>0</v>
      </c>
      <c r="C14" s="119"/>
      <c r="D14" s="120"/>
      <c r="E14" s="120"/>
      <c r="F14" s="120"/>
      <c r="G14" s="129"/>
      <c r="H14" s="130"/>
      <c r="I14" s="130"/>
      <c r="J14" s="119"/>
      <c r="K14" s="120"/>
      <c r="L14" s="120"/>
      <c r="M14" s="120"/>
      <c r="N14" s="120"/>
      <c r="O14" s="120"/>
      <c r="P14" s="120"/>
      <c r="Q14" s="129"/>
      <c r="R14" s="119"/>
      <c r="S14" s="132"/>
      <c r="T14" s="119"/>
      <c r="U14" s="120"/>
      <c r="V14" s="129"/>
      <c r="W14" s="79" t="str">
        <f t="shared" si="0"/>
        <v>-</v>
      </c>
      <c r="X14" s="119"/>
      <c r="Y14" s="143"/>
      <c r="Z14" s="143"/>
      <c r="AA14" s="129"/>
      <c r="AB14" s="140"/>
      <c r="AC14" s="119"/>
      <c r="AD14" s="143"/>
      <c r="AE14" s="129"/>
      <c r="AF14" s="79" t="str">
        <f t="shared" si="1"/>
        <v>-</v>
      </c>
      <c r="AG14" s="143"/>
      <c r="AH14" s="120"/>
      <c r="AI14" s="120"/>
      <c r="AJ14" s="18" t="str">
        <f t="shared" si="2"/>
        <v>-</v>
      </c>
      <c r="AK14" s="143"/>
      <c r="AL14" s="120"/>
      <c r="AM14" s="143"/>
      <c r="AN14" s="18" t="str">
        <f t="shared" si="3"/>
        <v>-</v>
      </c>
      <c r="AO14" s="62"/>
      <c r="AP14" s="62"/>
      <c r="AQ14" s="62"/>
      <c r="AR14" s="62"/>
      <c r="AS14" s="21"/>
      <c r="AT14" s="58"/>
    </row>
    <row r="15" spans="1:46" ht="14.25" thickBot="1">
      <c r="A15" s="50">
        <v>8</v>
      </c>
      <c r="B15" s="48">
        <f>Feuille_Renseignements!B10</f>
        <v>0</v>
      </c>
      <c r="C15" s="119"/>
      <c r="D15" s="120"/>
      <c r="E15" s="120"/>
      <c r="F15" s="120"/>
      <c r="G15" s="129"/>
      <c r="H15" s="130"/>
      <c r="I15" s="130"/>
      <c r="J15" s="119"/>
      <c r="K15" s="120"/>
      <c r="L15" s="120"/>
      <c r="M15" s="120"/>
      <c r="N15" s="120"/>
      <c r="O15" s="120"/>
      <c r="P15" s="120"/>
      <c r="Q15" s="129"/>
      <c r="R15" s="119"/>
      <c r="S15" s="132"/>
      <c r="T15" s="119"/>
      <c r="U15" s="120"/>
      <c r="V15" s="129"/>
      <c r="W15" s="79" t="str">
        <f t="shared" si="0"/>
        <v>-</v>
      </c>
      <c r="X15" s="119"/>
      <c r="Y15" s="143"/>
      <c r="Z15" s="143"/>
      <c r="AA15" s="129"/>
      <c r="AB15" s="140"/>
      <c r="AC15" s="119"/>
      <c r="AD15" s="143"/>
      <c r="AE15" s="129"/>
      <c r="AF15" s="79" t="str">
        <f t="shared" si="1"/>
        <v>-</v>
      </c>
      <c r="AG15" s="143"/>
      <c r="AH15" s="120"/>
      <c r="AI15" s="120"/>
      <c r="AJ15" s="18" t="str">
        <f t="shared" si="2"/>
        <v>-</v>
      </c>
      <c r="AK15" s="143"/>
      <c r="AL15" s="120"/>
      <c r="AM15" s="143"/>
      <c r="AN15" s="18" t="str">
        <f t="shared" si="3"/>
        <v>-</v>
      </c>
      <c r="AO15" s="62"/>
      <c r="AP15" s="62"/>
      <c r="AQ15" s="62"/>
      <c r="AR15" s="62"/>
      <c r="AS15" s="21"/>
      <c r="AT15" s="58"/>
    </row>
    <row r="16" spans="1:46" ht="14.25" thickBot="1">
      <c r="A16" s="50">
        <v>9</v>
      </c>
      <c r="B16" s="48">
        <f>Feuille_Renseignements!B11</f>
        <v>0</v>
      </c>
      <c r="C16" s="119"/>
      <c r="D16" s="120"/>
      <c r="E16" s="120"/>
      <c r="F16" s="120"/>
      <c r="G16" s="129"/>
      <c r="H16" s="130"/>
      <c r="I16" s="130"/>
      <c r="J16" s="119"/>
      <c r="K16" s="120"/>
      <c r="L16" s="120"/>
      <c r="M16" s="120"/>
      <c r="N16" s="120"/>
      <c r="O16" s="120"/>
      <c r="P16" s="120"/>
      <c r="Q16" s="129"/>
      <c r="R16" s="119"/>
      <c r="S16" s="132"/>
      <c r="T16" s="119"/>
      <c r="U16" s="120"/>
      <c r="V16" s="129"/>
      <c r="W16" s="79" t="str">
        <f t="shared" si="0"/>
        <v>-</v>
      </c>
      <c r="X16" s="119"/>
      <c r="Y16" s="143"/>
      <c r="Z16" s="143"/>
      <c r="AA16" s="129"/>
      <c r="AB16" s="140"/>
      <c r="AC16" s="119"/>
      <c r="AD16" s="143"/>
      <c r="AE16" s="129"/>
      <c r="AF16" s="79" t="str">
        <f t="shared" si="1"/>
        <v>-</v>
      </c>
      <c r="AG16" s="143"/>
      <c r="AH16" s="120"/>
      <c r="AI16" s="120"/>
      <c r="AJ16" s="18" t="str">
        <f t="shared" si="2"/>
        <v>-</v>
      </c>
      <c r="AK16" s="143"/>
      <c r="AL16" s="120"/>
      <c r="AM16" s="143"/>
      <c r="AN16" s="18" t="str">
        <f t="shared" si="3"/>
        <v>-</v>
      </c>
      <c r="AO16" s="62"/>
      <c r="AP16" s="62"/>
      <c r="AQ16" s="62"/>
      <c r="AR16" s="62"/>
      <c r="AS16" s="21"/>
      <c r="AT16" s="58"/>
    </row>
    <row r="17" spans="1:46" ht="14.25" thickBot="1">
      <c r="A17" s="50">
        <v>10</v>
      </c>
      <c r="B17" s="48">
        <f>Feuille_Renseignements!B12</f>
        <v>0</v>
      </c>
      <c r="C17" s="119"/>
      <c r="D17" s="120"/>
      <c r="E17" s="120"/>
      <c r="F17" s="120"/>
      <c r="G17" s="129"/>
      <c r="H17" s="130"/>
      <c r="I17" s="130"/>
      <c r="J17" s="119"/>
      <c r="K17" s="120"/>
      <c r="L17" s="120"/>
      <c r="M17" s="120"/>
      <c r="N17" s="120"/>
      <c r="O17" s="120"/>
      <c r="P17" s="120"/>
      <c r="Q17" s="129"/>
      <c r="R17" s="119"/>
      <c r="S17" s="132"/>
      <c r="T17" s="119"/>
      <c r="U17" s="120"/>
      <c r="V17" s="129"/>
      <c r="W17" s="79" t="str">
        <f t="shared" si="0"/>
        <v>-</v>
      </c>
      <c r="X17" s="119"/>
      <c r="Y17" s="143"/>
      <c r="Z17" s="143"/>
      <c r="AA17" s="129"/>
      <c r="AB17" s="140"/>
      <c r="AC17" s="119"/>
      <c r="AD17" s="143"/>
      <c r="AE17" s="129"/>
      <c r="AF17" s="79" t="str">
        <f t="shared" si="1"/>
        <v>-</v>
      </c>
      <c r="AG17" s="143"/>
      <c r="AH17" s="120"/>
      <c r="AI17" s="120"/>
      <c r="AJ17" s="18" t="str">
        <f t="shared" si="2"/>
        <v>-</v>
      </c>
      <c r="AK17" s="143"/>
      <c r="AL17" s="120"/>
      <c r="AM17" s="143"/>
      <c r="AN17" s="18" t="str">
        <f t="shared" si="3"/>
        <v>-</v>
      </c>
      <c r="AO17" s="62"/>
      <c r="AP17" s="62"/>
      <c r="AQ17" s="62"/>
      <c r="AR17" s="62"/>
      <c r="AS17" s="21"/>
      <c r="AT17" s="58"/>
    </row>
    <row r="18" spans="1:46" ht="14.25" thickBot="1">
      <c r="A18" s="50">
        <v>11</v>
      </c>
      <c r="B18" s="48">
        <f>Feuille_Renseignements!B13</f>
        <v>0</v>
      </c>
      <c r="C18" s="119"/>
      <c r="D18" s="120"/>
      <c r="E18" s="120"/>
      <c r="F18" s="120"/>
      <c r="G18" s="129"/>
      <c r="H18" s="130"/>
      <c r="I18" s="130"/>
      <c r="J18" s="119"/>
      <c r="K18" s="120"/>
      <c r="L18" s="120"/>
      <c r="M18" s="120"/>
      <c r="N18" s="120"/>
      <c r="O18" s="120"/>
      <c r="P18" s="120"/>
      <c r="Q18" s="129"/>
      <c r="R18" s="119"/>
      <c r="S18" s="132"/>
      <c r="T18" s="119"/>
      <c r="U18" s="120"/>
      <c r="V18" s="129"/>
      <c r="W18" s="79" t="str">
        <f t="shared" si="0"/>
        <v>-</v>
      </c>
      <c r="X18" s="119"/>
      <c r="Y18" s="143"/>
      <c r="Z18" s="143"/>
      <c r="AA18" s="129"/>
      <c r="AB18" s="140"/>
      <c r="AC18" s="119"/>
      <c r="AD18" s="143"/>
      <c r="AE18" s="129"/>
      <c r="AF18" s="79" t="str">
        <f t="shared" si="1"/>
        <v>-</v>
      </c>
      <c r="AG18" s="143"/>
      <c r="AH18" s="120"/>
      <c r="AI18" s="120"/>
      <c r="AJ18" s="18" t="str">
        <f t="shared" si="2"/>
        <v>-</v>
      </c>
      <c r="AK18" s="143"/>
      <c r="AL18" s="120"/>
      <c r="AM18" s="143"/>
      <c r="AN18" s="18" t="str">
        <f t="shared" si="3"/>
        <v>-</v>
      </c>
      <c r="AO18" s="62"/>
      <c r="AP18" s="62"/>
      <c r="AQ18" s="62"/>
      <c r="AR18" s="62"/>
      <c r="AS18" s="21"/>
      <c r="AT18" s="58"/>
    </row>
    <row r="19" spans="1:46" ht="14.25" thickBot="1">
      <c r="A19" s="50">
        <v>12</v>
      </c>
      <c r="B19" s="48">
        <f>Feuille_Renseignements!B14</f>
        <v>0</v>
      </c>
      <c r="C19" s="119"/>
      <c r="D19" s="120"/>
      <c r="E19" s="120"/>
      <c r="F19" s="120"/>
      <c r="G19" s="129"/>
      <c r="H19" s="130"/>
      <c r="I19" s="130"/>
      <c r="J19" s="119"/>
      <c r="K19" s="120"/>
      <c r="L19" s="120"/>
      <c r="M19" s="120"/>
      <c r="N19" s="120"/>
      <c r="O19" s="120"/>
      <c r="P19" s="120"/>
      <c r="Q19" s="129"/>
      <c r="R19" s="119"/>
      <c r="S19" s="132"/>
      <c r="T19" s="119"/>
      <c r="U19" s="120"/>
      <c r="V19" s="129"/>
      <c r="W19" s="79" t="str">
        <f t="shared" si="0"/>
        <v>-</v>
      </c>
      <c r="X19" s="119"/>
      <c r="Y19" s="143"/>
      <c r="Z19" s="143"/>
      <c r="AA19" s="129"/>
      <c r="AB19" s="140"/>
      <c r="AC19" s="119"/>
      <c r="AD19" s="143"/>
      <c r="AE19" s="129"/>
      <c r="AF19" s="79" t="str">
        <f t="shared" si="1"/>
        <v>-</v>
      </c>
      <c r="AG19" s="143"/>
      <c r="AH19" s="120"/>
      <c r="AI19" s="120"/>
      <c r="AJ19" s="18" t="str">
        <f t="shared" si="2"/>
        <v>-</v>
      </c>
      <c r="AK19" s="143"/>
      <c r="AL19" s="120"/>
      <c r="AM19" s="143"/>
      <c r="AN19" s="18" t="str">
        <f t="shared" si="3"/>
        <v>-</v>
      </c>
      <c r="AO19" s="62"/>
      <c r="AP19" s="62"/>
      <c r="AQ19" s="62"/>
      <c r="AR19" s="62"/>
      <c r="AS19" s="21"/>
      <c r="AT19" s="58"/>
    </row>
    <row r="20" spans="1:46" ht="14.25" thickBot="1">
      <c r="A20" s="50">
        <v>13</v>
      </c>
      <c r="B20" s="48">
        <f>Feuille_Renseignements!B15</f>
        <v>0</v>
      </c>
      <c r="C20" s="119"/>
      <c r="D20" s="120"/>
      <c r="E20" s="120"/>
      <c r="F20" s="120"/>
      <c r="G20" s="129"/>
      <c r="H20" s="130"/>
      <c r="I20" s="130"/>
      <c r="J20" s="119"/>
      <c r="K20" s="120"/>
      <c r="L20" s="120"/>
      <c r="M20" s="120"/>
      <c r="N20" s="120"/>
      <c r="O20" s="120"/>
      <c r="P20" s="120"/>
      <c r="Q20" s="129"/>
      <c r="R20" s="119"/>
      <c r="S20" s="132"/>
      <c r="T20" s="119"/>
      <c r="U20" s="120"/>
      <c r="V20" s="129"/>
      <c r="W20" s="79" t="str">
        <f t="shared" si="0"/>
        <v>-</v>
      </c>
      <c r="X20" s="119"/>
      <c r="Y20" s="143"/>
      <c r="Z20" s="143"/>
      <c r="AA20" s="129"/>
      <c r="AB20" s="140"/>
      <c r="AC20" s="119"/>
      <c r="AD20" s="143"/>
      <c r="AE20" s="129"/>
      <c r="AF20" s="79" t="str">
        <f t="shared" si="1"/>
        <v>-</v>
      </c>
      <c r="AG20" s="143"/>
      <c r="AH20" s="120"/>
      <c r="AI20" s="120"/>
      <c r="AJ20" s="18" t="str">
        <f t="shared" si="2"/>
        <v>-</v>
      </c>
      <c r="AK20" s="143"/>
      <c r="AL20" s="120"/>
      <c r="AM20" s="143"/>
      <c r="AN20" s="18" t="str">
        <f t="shared" si="3"/>
        <v>-</v>
      </c>
      <c r="AO20" s="62"/>
      <c r="AP20" s="62"/>
      <c r="AQ20" s="62"/>
      <c r="AR20" s="62"/>
      <c r="AS20" s="21"/>
      <c r="AT20" s="58"/>
    </row>
    <row r="21" spans="1:46" ht="14.25" thickBot="1">
      <c r="A21" s="50">
        <v>14</v>
      </c>
      <c r="B21" s="48">
        <f>Feuille_Renseignements!B16</f>
        <v>0</v>
      </c>
      <c r="C21" s="119"/>
      <c r="D21" s="120"/>
      <c r="E21" s="120"/>
      <c r="F21" s="120"/>
      <c r="G21" s="129"/>
      <c r="H21" s="130"/>
      <c r="I21" s="130"/>
      <c r="J21" s="119"/>
      <c r="K21" s="120"/>
      <c r="L21" s="120"/>
      <c r="M21" s="120"/>
      <c r="N21" s="120"/>
      <c r="O21" s="120"/>
      <c r="P21" s="120"/>
      <c r="Q21" s="129"/>
      <c r="R21" s="119"/>
      <c r="S21" s="132"/>
      <c r="T21" s="119"/>
      <c r="U21" s="120"/>
      <c r="V21" s="129"/>
      <c r="W21" s="79" t="str">
        <f t="shared" si="0"/>
        <v>-</v>
      </c>
      <c r="X21" s="119"/>
      <c r="Y21" s="143"/>
      <c r="Z21" s="143"/>
      <c r="AA21" s="129"/>
      <c r="AB21" s="140"/>
      <c r="AC21" s="119"/>
      <c r="AD21" s="143"/>
      <c r="AE21" s="129"/>
      <c r="AF21" s="79" t="str">
        <f t="shared" si="1"/>
        <v>-</v>
      </c>
      <c r="AG21" s="143"/>
      <c r="AH21" s="120"/>
      <c r="AI21" s="120"/>
      <c r="AJ21" s="18" t="str">
        <f t="shared" si="2"/>
        <v>-</v>
      </c>
      <c r="AK21" s="143"/>
      <c r="AL21" s="120"/>
      <c r="AM21" s="143"/>
      <c r="AN21" s="18" t="str">
        <f t="shared" si="3"/>
        <v>-</v>
      </c>
      <c r="AO21" s="62"/>
      <c r="AP21" s="62"/>
      <c r="AQ21" s="62"/>
      <c r="AR21" s="62"/>
      <c r="AS21" s="21"/>
      <c r="AT21" s="58"/>
    </row>
    <row r="22" spans="1:46" ht="14.25" thickBot="1">
      <c r="A22" s="50">
        <v>15</v>
      </c>
      <c r="B22" s="48">
        <f>Feuille_Renseignements!B17</f>
        <v>0</v>
      </c>
      <c r="C22" s="119"/>
      <c r="D22" s="120"/>
      <c r="E22" s="120"/>
      <c r="F22" s="120"/>
      <c r="G22" s="129"/>
      <c r="H22" s="130"/>
      <c r="I22" s="130"/>
      <c r="J22" s="119"/>
      <c r="K22" s="120"/>
      <c r="L22" s="120"/>
      <c r="M22" s="120"/>
      <c r="N22" s="120"/>
      <c r="O22" s="120"/>
      <c r="P22" s="120"/>
      <c r="Q22" s="129"/>
      <c r="R22" s="119"/>
      <c r="S22" s="132"/>
      <c r="T22" s="119"/>
      <c r="U22" s="120"/>
      <c r="V22" s="129"/>
      <c r="W22" s="79" t="str">
        <f t="shared" si="0"/>
        <v>-</v>
      </c>
      <c r="X22" s="119"/>
      <c r="Y22" s="143"/>
      <c r="Z22" s="143"/>
      <c r="AA22" s="129"/>
      <c r="AB22" s="140"/>
      <c r="AC22" s="119"/>
      <c r="AD22" s="143"/>
      <c r="AE22" s="129"/>
      <c r="AF22" s="79" t="str">
        <f t="shared" si="1"/>
        <v>-</v>
      </c>
      <c r="AG22" s="143"/>
      <c r="AH22" s="120"/>
      <c r="AI22" s="120"/>
      <c r="AJ22" s="18" t="str">
        <f t="shared" si="2"/>
        <v>-</v>
      </c>
      <c r="AK22" s="143"/>
      <c r="AL22" s="120"/>
      <c r="AM22" s="143"/>
      <c r="AN22" s="18" t="str">
        <f t="shared" si="3"/>
        <v>-</v>
      </c>
      <c r="AO22" s="62"/>
      <c r="AP22" s="62"/>
      <c r="AQ22" s="62"/>
      <c r="AR22" s="62"/>
      <c r="AS22" s="21"/>
      <c r="AT22" s="58"/>
    </row>
    <row r="23" spans="1:46" ht="14.25" thickBot="1">
      <c r="A23" s="50">
        <v>16</v>
      </c>
      <c r="B23" s="48">
        <f>Feuille_Renseignements!B18</f>
        <v>0</v>
      </c>
      <c r="C23" s="119"/>
      <c r="D23" s="120"/>
      <c r="E23" s="120"/>
      <c r="F23" s="120"/>
      <c r="G23" s="129"/>
      <c r="H23" s="130"/>
      <c r="I23" s="130"/>
      <c r="J23" s="119"/>
      <c r="K23" s="120"/>
      <c r="L23" s="120"/>
      <c r="M23" s="120"/>
      <c r="N23" s="120"/>
      <c r="O23" s="120"/>
      <c r="P23" s="120"/>
      <c r="Q23" s="129"/>
      <c r="R23" s="119"/>
      <c r="S23" s="132"/>
      <c r="T23" s="119"/>
      <c r="U23" s="120"/>
      <c r="V23" s="129"/>
      <c r="W23" s="79" t="str">
        <f t="shared" si="0"/>
        <v>-</v>
      </c>
      <c r="X23" s="119"/>
      <c r="Y23" s="143"/>
      <c r="Z23" s="143"/>
      <c r="AA23" s="129"/>
      <c r="AB23" s="140"/>
      <c r="AC23" s="119"/>
      <c r="AD23" s="143"/>
      <c r="AE23" s="129"/>
      <c r="AF23" s="79" t="str">
        <f t="shared" si="1"/>
        <v>-</v>
      </c>
      <c r="AG23" s="143"/>
      <c r="AH23" s="120"/>
      <c r="AI23" s="120"/>
      <c r="AJ23" s="18" t="str">
        <f t="shared" si="2"/>
        <v>-</v>
      </c>
      <c r="AK23" s="143"/>
      <c r="AL23" s="120"/>
      <c r="AM23" s="143"/>
      <c r="AN23" s="18" t="str">
        <f t="shared" si="3"/>
        <v>-</v>
      </c>
      <c r="AO23" s="62"/>
      <c r="AP23" s="62"/>
      <c r="AQ23" s="62"/>
      <c r="AR23" s="62"/>
      <c r="AS23" s="21"/>
      <c r="AT23" s="58"/>
    </row>
    <row r="24" spans="1:46" ht="14.25" thickBot="1">
      <c r="A24" s="50">
        <v>17</v>
      </c>
      <c r="B24" s="48">
        <f>Feuille_Renseignements!B19</f>
        <v>0</v>
      </c>
      <c r="C24" s="119"/>
      <c r="D24" s="120"/>
      <c r="E24" s="120"/>
      <c r="F24" s="120"/>
      <c r="G24" s="129"/>
      <c r="H24" s="130"/>
      <c r="I24" s="130"/>
      <c r="J24" s="119"/>
      <c r="K24" s="120"/>
      <c r="L24" s="120"/>
      <c r="M24" s="120"/>
      <c r="N24" s="120"/>
      <c r="O24" s="120"/>
      <c r="P24" s="120"/>
      <c r="Q24" s="129"/>
      <c r="R24" s="119"/>
      <c r="S24" s="132"/>
      <c r="T24" s="119"/>
      <c r="U24" s="120"/>
      <c r="V24" s="129"/>
      <c r="W24" s="79" t="str">
        <f t="shared" si="0"/>
        <v>-</v>
      </c>
      <c r="X24" s="119"/>
      <c r="Y24" s="143"/>
      <c r="Z24" s="143"/>
      <c r="AA24" s="129"/>
      <c r="AB24" s="140"/>
      <c r="AC24" s="119"/>
      <c r="AD24" s="143"/>
      <c r="AE24" s="129"/>
      <c r="AF24" s="79" t="str">
        <f t="shared" si="1"/>
        <v>-</v>
      </c>
      <c r="AG24" s="143"/>
      <c r="AH24" s="120"/>
      <c r="AI24" s="120"/>
      <c r="AJ24" s="18" t="str">
        <f t="shared" si="2"/>
        <v>-</v>
      </c>
      <c r="AK24" s="143"/>
      <c r="AL24" s="120"/>
      <c r="AM24" s="143"/>
      <c r="AN24" s="18" t="str">
        <f t="shared" si="3"/>
        <v>-</v>
      </c>
      <c r="AO24" s="62"/>
      <c r="AP24" s="62"/>
      <c r="AQ24" s="62"/>
      <c r="AR24" s="62"/>
      <c r="AS24" s="21"/>
      <c r="AT24" s="58"/>
    </row>
    <row r="25" spans="1:46" ht="14.25" thickBot="1">
      <c r="A25" s="50">
        <v>18</v>
      </c>
      <c r="B25" s="48">
        <f>Feuille_Renseignements!B20</f>
        <v>0</v>
      </c>
      <c r="C25" s="119"/>
      <c r="D25" s="120"/>
      <c r="E25" s="120"/>
      <c r="F25" s="120"/>
      <c r="G25" s="129"/>
      <c r="H25" s="130"/>
      <c r="I25" s="130"/>
      <c r="J25" s="119"/>
      <c r="K25" s="120"/>
      <c r="L25" s="120"/>
      <c r="M25" s="120"/>
      <c r="N25" s="120"/>
      <c r="O25" s="120"/>
      <c r="P25" s="120"/>
      <c r="Q25" s="129"/>
      <c r="R25" s="119"/>
      <c r="S25" s="132"/>
      <c r="T25" s="119"/>
      <c r="U25" s="120"/>
      <c r="V25" s="129"/>
      <c r="W25" s="79" t="str">
        <f t="shared" si="0"/>
        <v>-</v>
      </c>
      <c r="X25" s="119"/>
      <c r="Y25" s="143"/>
      <c r="Z25" s="143"/>
      <c r="AA25" s="129"/>
      <c r="AB25" s="140"/>
      <c r="AC25" s="119"/>
      <c r="AD25" s="143"/>
      <c r="AE25" s="129"/>
      <c r="AF25" s="79" t="str">
        <f t="shared" si="1"/>
        <v>-</v>
      </c>
      <c r="AG25" s="143"/>
      <c r="AH25" s="120"/>
      <c r="AI25" s="120"/>
      <c r="AJ25" s="18" t="str">
        <f t="shared" si="2"/>
        <v>-</v>
      </c>
      <c r="AK25" s="143"/>
      <c r="AL25" s="120"/>
      <c r="AM25" s="143"/>
      <c r="AN25" s="18" t="str">
        <f t="shared" si="3"/>
        <v>-</v>
      </c>
      <c r="AO25" s="62"/>
      <c r="AP25" s="62"/>
      <c r="AQ25" s="62"/>
      <c r="AR25" s="62"/>
      <c r="AS25" s="21"/>
      <c r="AT25" s="58"/>
    </row>
    <row r="26" spans="1:46" ht="14.25" thickBot="1">
      <c r="A26" s="50">
        <v>19</v>
      </c>
      <c r="B26" s="48">
        <f>Feuille_Renseignements!B21</f>
        <v>0</v>
      </c>
      <c r="C26" s="119"/>
      <c r="D26" s="120"/>
      <c r="E26" s="120"/>
      <c r="F26" s="120"/>
      <c r="G26" s="129"/>
      <c r="H26" s="130"/>
      <c r="I26" s="130"/>
      <c r="J26" s="119"/>
      <c r="K26" s="120"/>
      <c r="L26" s="120"/>
      <c r="M26" s="120"/>
      <c r="N26" s="120"/>
      <c r="O26" s="120"/>
      <c r="P26" s="120"/>
      <c r="Q26" s="129"/>
      <c r="R26" s="119"/>
      <c r="S26" s="132"/>
      <c r="T26" s="119"/>
      <c r="U26" s="120"/>
      <c r="V26" s="129"/>
      <c r="W26" s="79" t="str">
        <f t="shared" si="0"/>
        <v>-</v>
      </c>
      <c r="X26" s="119"/>
      <c r="Y26" s="143"/>
      <c r="Z26" s="143"/>
      <c r="AA26" s="129"/>
      <c r="AB26" s="140"/>
      <c r="AC26" s="119"/>
      <c r="AD26" s="143"/>
      <c r="AE26" s="129"/>
      <c r="AF26" s="79" t="str">
        <f t="shared" si="1"/>
        <v>-</v>
      </c>
      <c r="AG26" s="143"/>
      <c r="AH26" s="120"/>
      <c r="AI26" s="120"/>
      <c r="AJ26" s="18" t="str">
        <f t="shared" si="2"/>
        <v>-</v>
      </c>
      <c r="AK26" s="143"/>
      <c r="AL26" s="120"/>
      <c r="AM26" s="143"/>
      <c r="AN26" s="18" t="str">
        <f t="shared" si="3"/>
        <v>-</v>
      </c>
      <c r="AO26" s="62"/>
      <c r="AP26" s="62"/>
      <c r="AQ26" s="62"/>
      <c r="AR26" s="62"/>
      <c r="AS26" s="21"/>
      <c r="AT26" s="58"/>
    </row>
    <row r="27" spans="1:46" ht="14.25" thickBot="1">
      <c r="A27" s="50">
        <v>20</v>
      </c>
      <c r="B27" s="48">
        <f>Feuille_Renseignements!B22</f>
        <v>0</v>
      </c>
      <c r="C27" s="119"/>
      <c r="D27" s="120"/>
      <c r="E27" s="120"/>
      <c r="F27" s="120"/>
      <c r="G27" s="129"/>
      <c r="H27" s="130"/>
      <c r="I27" s="130"/>
      <c r="J27" s="119"/>
      <c r="K27" s="120"/>
      <c r="L27" s="120"/>
      <c r="M27" s="120"/>
      <c r="N27" s="120"/>
      <c r="O27" s="120"/>
      <c r="P27" s="120"/>
      <c r="Q27" s="129"/>
      <c r="R27" s="119"/>
      <c r="S27" s="132"/>
      <c r="T27" s="119"/>
      <c r="U27" s="120"/>
      <c r="V27" s="129"/>
      <c r="W27" s="79" t="str">
        <f t="shared" si="0"/>
        <v>-</v>
      </c>
      <c r="X27" s="119"/>
      <c r="Y27" s="143"/>
      <c r="Z27" s="143"/>
      <c r="AA27" s="129"/>
      <c r="AB27" s="140"/>
      <c r="AC27" s="119"/>
      <c r="AD27" s="143"/>
      <c r="AE27" s="129"/>
      <c r="AF27" s="79" t="str">
        <f t="shared" si="1"/>
        <v>-</v>
      </c>
      <c r="AG27" s="143"/>
      <c r="AH27" s="120"/>
      <c r="AI27" s="120"/>
      <c r="AJ27" s="18" t="str">
        <f t="shared" si="2"/>
        <v>-</v>
      </c>
      <c r="AK27" s="143"/>
      <c r="AL27" s="120"/>
      <c r="AM27" s="143"/>
      <c r="AN27" s="18" t="str">
        <f t="shared" si="3"/>
        <v>-</v>
      </c>
      <c r="AO27" s="62"/>
      <c r="AP27" s="62"/>
      <c r="AQ27" s="62"/>
      <c r="AR27" s="62"/>
      <c r="AS27" s="21"/>
      <c r="AT27" s="58"/>
    </row>
    <row r="28" spans="1:46" ht="14.25" thickBot="1">
      <c r="A28" s="50">
        <v>21</v>
      </c>
      <c r="B28" s="48">
        <f>Feuille_Renseignements!B23</f>
        <v>0</v>
      </c>
      <c r="C28" s="119"/>
      <c r="D28" s="120"/>
      <c r="E28" s="120"/>
      <c r="F28" s="120"/>
      <c r="G28" s="129"/>
      <c r="H28" s="130"/>
      <c r="I28" s="130"/>
      <c r="J28" s="119"/>
      <c r="K28" s="120"/>
      <c r="L28" s="120"/>
      <c r="M28" s="120"/>
      <c r="N28" s="120"/>
      <c r="O28" s="120"/>
      <c r="P28" s="120"/>
      <c r="Q28" s="129"/>
      <c r="R28" s="119"/>
      <c r="S28" s="132"/>
      <c r="T28" s="119"/>
      <c r="U28" s="120"/>
      <c r="V28" s="129"/>
      <c r="W28" s="79" t="str">
        <f t="shared" si="0"/>
        <v>-</v>
      </c>
      <c r="X28" s="119"/>
      <c r="Y28" s="143"/>
      <c r="Z28" s="143"/>
      <c r="AA28" s="129"/>
      <c r="AB28" s="140"/>
      <c r="AC28" s="119"/>
      <c r="AD28" s="143"/>
      <c r="AE28" s="129"/>
      <c r="AF28" s="79" t="str">
        <f t="shared" si="1"/>
        <v>-</v>
      </c>
      <c r="AG28" s="143"/>
      <c r="AH28" s="120"/>
      <c r="AI28" s="120"/>
      <c r="AJ28" s="18" t="str">
        <f t="shared" si="2"/>
        <v>-</v>
      </c>
      <c r="AK28" s="143"/>
      <c r="AL28" s="120"/>
      <c r="AM28" s="143"/>
      <c r="AN28" s="18" t="str">
        <f t="shared" si="3"/>
        <v>-</v>
      </c>
      <c r="AO28" s="62"/>
      <c r="AP28" s="62"/>
      <c r="AQ28" s="62"/>
      <c r="AR28" s="62"/>
      <c r="AS28" s="21"/>
      <c r="AT28" s="58"/>
    </row>
    <row r="29" spans="1:46" ht="14.25" thickBot="1">
      <c r="A29" s="50">
        <v>22</v>
      </c>
      <c r="B29" s="48">
        <f>Feuille_Renseignements!B24</f>
        <v>0</v>
      </c>
      <c r="C29" s="119"/>
      <c r="D29" s="120"/>
      <c r="E29" s="120"/>
      <c r="F29" s="120"/>
      <c r="G29" s="129"/>
      <c r="H29" s="130"/>
      <c r="I29" s="130"/>
      <c r="J29" s="119"/>
      <c r="K29" s="120"/>
      <c r="L29" s="120"/>
      <c r="M29" s="120"/>
      <c r="N29" s="120"/>
      <c r="O29" s="120"/>
      <c r="P29" s="120"/>
      <c r="Q29" s="129"/>
      <c r="R29" s="119"/>
      <c r="S29" s="132"/>
      <c r="T29" s="119"/>
      <c r="U29" s="120"/>
      <c r="V29" s="129"/>
      <c r="W29" s="79" t="str">
        <f t="shared" si="0"/>
        <v>-</v>
      </c>
      <c r="X29" s="119"/>
      <c r="Y29" s="143"/>
      <c r="Z29" s="143"/>
      <c r="AA29" s="129"/>
      <c r="AB29" s="140"/>
      <c r="AC29" s="119"/>
      <c r="AD29" s="143"/>
      <c r="AE29" s="129"/>
      <c r="AF29" s="79" t="str">
        <f t="shared" si="1"/>
        <v>-</v>
      </c>
      <c r="AG29" s="143"/>
      <c r="AH29" s="120"/>
      <c r="AI29" s="120"/>
      <c r="AJ29" s="18" t="str">
        <f t="shared" si="2"/>
        <v>-</v>
      </c>
      <c r="AK29" s="143"/>
      <c r="AL29" s="120"/>
      <c r="AM29" s="143"/>
      <c r="AN29" s="18" t="str">
        <f t="shared" si="3"/>
        <v>-</v>
      </c>
      <c r="AO29" s="62"/>
      <c r="AP29" s="62"/>
      <c r="AQ29" s="62"/>
      <c r="AR29" s="62"/>
      <c r="AS29" s="21"/>
      <c r="AT29" s="58"/>
    </row>
    <row r="30" spans="1:46" ht="14.25" thickBot="1">
      <c r="A30" s="50">
        <v>23</v>
      </c>
      <c r="B30" s="48">
        <f>Feuille_Renseignements!B25</f>
        <v>0</v>
      </c>
      <c r="C30" s="119"/>
      <c r="D30" s="120"/>
      <c r="E30" s="120"/>
      <c r="F30" s="120"/>
      <c r="G30" s="129"/>
      <c r="H30" s="130"/>
      <c r="I30" s="130"/>
      <c r="J30" s="119"/>
      <c r="K30" s="120"/>
      <c r="L30" s="120"/>
      <c r="M30" s="120"/>
      <c r="N30" s="120"/>
      <c r="O30" s="120"/>
      <c r="P30" s="120"/>
      <c r="Q30" s="129"/>
      <c r="R30" s="119"/>
      <c r="S30" s="132"/>
      <c r="T30" s="119"/>
      <c r="U30" s="120"/>
      <c r="V30" s="129"/>
      <c r="W30" s="79" t="str">
        <f t="shared" si="0"/>
        <v>-</v>
      </c>
      <c r="X30" s="119"/>
      <c r="Y30" s="143"/>
      <c r="Z30" s="143"/>
      <c r="AA30" s="129"/>
      <c r="AB30" s="140"/>
      <c r="AC30" s="119"/>
      <c r="AD30" s="143"/>
      <c r="AE30" s="129"/>
      <c r="AF30" s="79" t="str">
        <f t="shared" si="1"/>
        <v>-</v>
      </c>
      <c r="AG30" s="143"/>
      <c r="AH30" s="120"/>
      <c r="AI30" s="120"/>
      <c r="AJ30" s="18" t="str">
        <f t="shared" si="2"/>
        <v>-</v>
      </c>
      <c r="AK30" s="143"/>
      <c r="AL30" s="120"/>
      <c r="AM30" s="143"/>
      <c r="AN30" s="18" t="str">
        <f t="shared" si="3"/>
        <v>-</v>
      </c>
      <c r="AO30" s="62"/>
      <c r="AP30" s="62"/>
      <c r="AQ30" s="62"/>
      <c r="AR30" s="62"/>
      <c r="AS30" s="21"/>
      <c r="AT30" s="58"/>
    </row>
    <row r="31" spans="1:46" ht="14.25" thickBot="1">
      <c r="A31" s="50">
        <v>24</v>
      </c>
      <c r="B31" s="48">
        <f>Feuille_Renseignements!B26</f>
        <v>0</v>
      </c>
      <c r="C31" s="119"/>
      <c r="D31" s="120"/>
      <c r="E31" s="120"/>
      <c r="F31" s="120"/>
      <c r="G31" s="129"/>
      <c r="H31" s="130"/>
      <c r="I31" s="130"/>
      <c r="J31" s="119"/>
      <c r="K31" s="120"/>
      <c r="L31" s="120"/>
      <c r="M31" s="120"/>
      <c r="N31" s="120"/>
      <c r="O31" s="120"/>
      <c r="P31" s="120"/>
      <c r="Q31" s="129"/>
      <c r="R31" s="119"/>
      <c r="S31" s="132"/>
      <c r="T31" s="119"/>
      <c r="U31" s="120"/>
      <c r="V31" s="129"/>
      <c r="W31" s="79" t="str">
        <f t="shared" si="0"/>
        <v>-</v>
      </c>
      <c r="X31" s="119"/>
      <c r="Y31" s="143"/>
      <c r="Z31" s="143"/>
      <c r="AA31" s="129"/>
      <c r="AB31" s="140"/>
      <c r="AC31" s="119"/>
      <c r="AD31" s="143"/>
      <c r="AE31" s="129"/>
      <c r="AF31" s="79" t="str">
        <f t="shared" si="1"/>
        <v>-</v>
      </c>
      <c r="AG31" s="143"/>
      <c r="AH31" s="120"/>
      <c r="AI31" s="120"/>
      <c r="AJ31" s="18" t="str">
        <f t="shared" si="2"/>
        <v>-</v>
      </c>
      <c r="AK31" s="143"/>
      <c r="AL31" s="120"/>
      <c r="AM31" s="143"/>
      <c r="AN31" s="18" t="str">
        <f t="shared" si="3"/>
        <v>-</v>
      </c>
      <c r="AO31" s="62"/>
      <c r="AP31" s="62"/>
      <c r="AQ31" s="62"/>
      <c r="AR31" s="62"/>
      <c r="AS31" s="21"/>
      <c r="AT31" s="58"/>
    </row>
    <row r="32" spans="1:46" ht="14.25" thickBot="1">
      <c r="A32" s="50">
        <v>25</v>
      </c>
      <c r="B32" s="48">
        <f>Feuille_Renseignements!B27</f>
        <v>0</v>
      </c>
      <c r="C32" s="119"/>
      <c r="D32" s="120"/>
      <c r="E32" s="120"/>
      <c r="F32" s="120"/>
      <c r="G32" s="129"/>
      <c r="H32" s="130"/>
      <c r="I32" s="130"/>
      <c r="J32" s="119"/>
      <c r="K32" s="120"/>
      <c r="L32" s="120"/>
      <c r="M32" s="120"/>
      <c r="N32" s="120"/>
      <c r="O32" s="120"/>
      <c r="P32" s="120"/>
      <c r="Q32" s="129"/>
      <c r="R32" s="119"/>
      <c r="S32" s="132"/>
      <c r="T32" s="119"/>
      <c r="U32" s="120"/>
      <c r="V32" s="129"/>
      <c r="W32" s="79" t="str">
        <f t="shared" si="0"/>
        <v>-</v>
      </c>
      <c r="X32" s="119"/>
      <c r="Y32" s="143"/>
      <c r="Z32" s="143"/>
      <c r="AA32" s="129"/>
      <c r="AB32" s="140"/>
      <c r="AC32" s="119"/>
      <c r="AD32" s="143"/>
      <c r="AE32" s="129"/>
      <c r="AF32" s="79" t="str">
        <f t="shared" si="1"/>
        <v>-</v>
      </c>
      <c r="AG32" s="143"/>
      <c r="AH32" s="120"/>
      <c r="AI32" s="120"/>
      <c r="AJ32" s="18" t="str">
        <f t="shared" si="2"/>
        <v>-</v>
      </c>
      <c r="AK32" s="143"/>
      <c r="AL32" s="120"/>
      <c r="AM32" s="143"/>
      <c r="AN32" s="18" t="str">
        <f t="shared" si="3"/>
        <v>-</v>
      </c>
      <c r="AO32" s="62"/>
      <c r="AP32" s="62"/>
      <c r="AQ32" s="62"/>
      <c r="AR32" s="62"/>
      <c r="AS32" s="21"/>
      <c r="AT32" s="58"/>
    </row>
    <row r="33" spans="1:46" ht="14.25" thickBot="1">
      <c r="A33" s="50">
        <v>26</v>
      </c>
      <c r="B33" s="48">
        <f>Feuille_Renseignements!B28</f>
        <v>0</v>
      </c>
      <c r="C33" s="119"/>
      <c r="D33" s="120"/>
      <c r="E33" s="120"/>
      <c r="F33" s="120"/>
      <c r="G33" s="129"/>
      <c r="H33" s="130"/>
      <c r="I33" s="130"/>
      <c r="J33" s="119"/>
      <c r="K33" s="120"/>
      <c r="L33" s="120"/>
      <c r="M33" s="120"/>
      <c r="N33" s="120"/>
      <c r="O33" s="120"/>
      <c r="P33" s="120"/>
      <c r="Q33" s="129"/>
      <c r="R33" s="119"/>
      <c r="S33" s="132"/>
      <c r="T33" s="119"/>
      <c r="U33" s="120"/>
      <c r="V33" s="129"/>
      <c r="W33" s="79" t="str">
        <f t="shared" si="0"/>
        <v>-</v>
      </c>
      <c r="X33" s="119"/>
      <c r="Y33" s="143"/>
      <c r="Z33" s="143"/>
      <c r="AA33" s="129"/>
      <c r="AB33" s="140"/>
      <c r="AC33" s="119"/>
      <c r="AD33" s="143"/>
      <c r="AE33" s="129"/>
      <c r="AF33" s="79" t="str">
        <f t="shared" si="1"/>
        <v>-</v>
      </c>
      <c r="AG33" s="143"/>
      <c r="AH33" s="120"/>
      <c r="AI33" s="120"/>
      <c r="AJ33" s="18" t="str">
        <f t="shared" si="2"/>
        <v>-</v>
      </c>
      <c r="AK33" s="143"/>
      <c r="AL33" s="120"/>
      <c r="AM33" s="143"/>
      <c r="AN33" s="18" t="str">
        <f t="shared" si="3"/>
        <v>-</v>
      </c>
      <c r="AO33" s="62"/>
      <c r="AP33" s="62"/>
      <c r="AQ33" s="62"/>
      <c r="AR33" s="62"/>
      <c r="AS33" s="21"/>
      <c r="AT33" s="58"/>
    </row>
    <row r="34" spans="1:46" ht="14.25" thickBot="1">
      <c r="A34" s="50">
        <v>27</v>
      </c>
      <c r="B34" s="48">
        <f>Feuille_Renseignements!B29</f>
        <v>0</v>
      </c>
      <c r="C34" s="119"/>
      <c r="D34" s="120"/>
      <c r="E34" s="120"/>
      <c r="F34" s="120"/>
      <c r="G34" s="129"/>
      <c r="H34" s="130"/>
      <c r="I34" s="130"/>
      <c r="J34" s="119"/>
      <c r="K34" s="120"/>
      <c r="L34" s="120"/>
      <c r="M34" s="120"/>
      <c r="N34" s="120"/>
      <c r="O34" s="120"/>
      <c r="P34" s="120"/>
      <c r="Q34" s="129"/>
      <c r="R34" s="119"/>
      <c r="S34" s="132"/>
      <c r="T34" s="119"/>
      <c r="U34" s="120"/>
      <c r="V34" s="129"/>
      <c r="W34" s="79" t="str">
        <f t="shared" si="0"/>
        <v>-</v>
      </c>
      <c r="X34" s="119"/>
      <c r="Y34" s="143"/>
      <c r="Z34" s="143"/>
      <c r="AA34" s="129"/>
      <c r="AB34" s="140"/>
      <c r="AC34" s="119"/>
      <c r="AD34" s="143"/>
      <c r="AE34" s="129"/>
      <c r="AF34" s="79" t="str">
        <f t="shared" si="1"/>
        <v>-</v>
      </c>
      <c r="AG34" s="143"/>
      <c r="AH34" s="120"/>
      <c r="AI34" s="120"/>
      <c r="AJ34" s="18" t="str">
        <f t="shared" si="2"/>
        <v>-</v>
      </c>
      <c r="AK34" s="143"/>
      <c r="AL34" s="120"/>
      <c r="AM34" s="143"/>
      <c r="AN34" s="18" t="str">
        <f t="shared" si="3"/>
        <v>-</v>
      </c>
      <c r="AO34" s="62"/>
      <c r="AP34" s="62"/>
      <c r="AQ34" s="62"/>
      <c r="AR34" s="62"/>
      <c r="AS34" s="21"/>
      <c r="AT34" s="58"/>
    </row>
    <row r="35" spans="1:46" ht="14.25" thickBot="1">
      <c r="A35" s="51">
        <v>28</v>
      </c>
      <c r="B35" s="48">
        <f>Feuille_Renseignements!B30</f>
        <v>0</v>
      </c>
      <c r="C35" s="121"/>
      <c r="D35" s="122"/>
      <c r="E35" s="122"/>
      <c r="F35" s="122"/>
      <c r="G35" s="134"/>
      <c r="H35" s="135"/>
      <c r="I35" s="135"/>
      <c r="J35" s="121"/>
      <c r="K35" s="122"/>
      <c r="L35" s="122"/>
      <c r="M35" s="122"/>
      <c r="N35" s="122"/>
      <c r="O35" s="122"/>
      <c r="P35" s="122"/>
      <c r="Q35" s="134"/>
      <c r="R35" s="121"/>
      <c r="S35" s="137"/>
      <c r="T35" s="121"/>
      <c r="U35" s="122"/>
      <c r="V35" s="134"/>
      <c r="W35" s="80" t="str">
        <f t="shared" si="0"/>
        <v>-</v>
      </c>
      <c r="X35" s="121"/>
      <c r="Y35" s="144"/>
      <c r="Z35" s="144"/>
      <c r="AA35" s="134"/>
      <c r="AB35" s="141"/>
      <c r="AC35" s="121"/>
      <c r="AD35" s="144"/>
      <c r="AE35" s="134"/>
      <c r="AF35" s="80" t="str">
        <f t="shared" si="1"/>
        <v>-</v>
      </c>
      <c r="AG35" s="144"/>
      <c r="AH35" s="122"/>
      <c r="AI35" s="122"/>
      <c r="AJ35" s="19" t="str">
        <f t="shared" si="2"/>
        <v>-</v>
      </c>
      <c r="AK35" s="144"/>
      <c r="AL35" s="122"/>
      <c r="AM35" s="144"/>
      <c r="AN35" s="19" t="str">
        <f t="shared" si="3"/>
        <v>-</v>
      </c>
      <c r="AO35" s="62"/>
      <c r="AP35" s="62"/>
      <c r="AQ35" s="62"/>
      <c r="AR35" s="62"/>
      <c r="AS35" s="21"/>
      <c r="AT35" s="58"/>
    </row>
    <row r="36" spans="2:46" ht="13.5">
      <c r="B36" s="4" t="s">
        <v>100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Q36" s="20"/>
      <c r="R36" s="21"/>
      <c r="S36" s="20"/>
      <c r="T36" s="20"/>
      <c r="U36" s="20"/>
      <c r="W36" s="21" t="e">
        <f>AVERAGE(W8:W35)</f>
        <v>#DIV/0!</v>
      </c>
      <c r="X36" s="20"/>
      <c r="Y36" s="20"/>
      <c r="Z36" s="21"/>
      <c r="AA36" s="20"/>
      <c r="AB36" s="20"/>
      <c r="AC36" s="20"/>
      <c r="AE36" s="20"/>
      <c r="AF36" s="21" t="e">
        <f>AVERAGE(AF8:AF35)</f>
        <v>#DIV/0!</v>
      </c>
      <c r="AG36" s="20"/>
      <c r="AH36" s="20"/>
      <c r="AI36" s="20"/>
      <c r="AJ36" s="21" t="e">
        <f>AVERAGE(AJ8:AJ35)</f>
        <v>#DIV/0!</v>
      </c>
      <c r="AK36" s="20"/>
      <c r="AL36" s="20"/>
      <c r="AM36" s="21"/>
      <c r="AN36" s="21" t="e">
        <f>AVERAGE(AN8:AN35)</f>
        <v>#DIV/0!</v>
      </c>
      <c r="AO36" s="62"/>
      <c r="AP36" s="62"/>
      <c r="AQ36" s="62"/>
      <c r="AR36" s="62"/>
      <c r="AS36" s="21"/>
      <c r="AT36" s="58"/>
    </row>
    <row r="37" spans="3:46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7"/>
      <c r="AM37" s="16"/>
      <c r="AN37" s="7"/>
      <c r="AO37" s="63"/>
      <c r="AP37" s="63"/>
      <c r="AQ37" s="63"/>
      <c r="AR37" s="63"/>
      <c r="AS37" s="16"/>
      <c r="AT37" s="58"/>
    </row>
    <row r="38" spans="2:44" ht="13.5">
      <c r="B38" s="4" t="s">
        <v>101</v>
      </c>
      <c r="F38" s="4"/>
      <c r="P38" s="37"/>
      <c r="R38" s="37"/>
      <c r="V38" s="160"/>
      <c r="W38" s="160" t="e">
        <f>STDEV(W8:W35)</f>
        <v>#DIV/0!</v>
      </c>
      <c r="X38" s="161"/>
      <c r="Y38" s="161"/>
      <c r="Z38" s="160"/>
      <c r="AA38" s="161"/>
      <c r="AB38" s="161"/>
      <c r="AC38" s="161"/>
      <c r="AD38" s="160"/>
      <c r="AE38" s="160"/>
      <c r="AF38" s="160" t="e">
        <f>STDEV(AF8:AF35)</f>
        <v>#DIV/0!</v>
      </c>
      <c r="AG38" s="160"/>
      <c r="AH38" s="160"/>
      <c r="AI38" s="160"/>
      <c r="AJ38" s="160" t="e">
        <f>STDEV(AJ8:AJ35)</f>
        <v>#DIV/0!</v>
      </c>
      <c r="AK38" s="161"/>
      <c r="AL38" s="161"/>
      <c r="AM38" s="161"/>
      <c r="AN38" s="160" t="e">
        <f>STDEV(AN8:AN35)</f>
        <v>#DIV/0!</v>
      </c>
      <c r="AO38" s="161"/>
      <c r="AP38" s="161"/>
      <c r="AR38" s="37" t="e">
        <f>STDEV(AR8:AR35)</f>
        <v>#DIV/0!</v>
      </c>
    </row>
    <row r="39" spans="22:46" ht="13.5"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2"/>
      <c r="AP39" s="162"/>
      <c r="AQ39" s="58"/>
      <c r="AR39" s="58"/>
      <c r="AS39" s="58"/>
      <c r="AT39" s="58"/>
    </row>
    <row r="40" spans="41:46" ht="13.5">
      <c r="AO40" s="58"/>
      <c r="AP40" s="58"/>
      <c r="AQ40" s="58"/>
      <c r="AR40" s="58"/>
      <c r="AS40" s="58"/>
      <c r="AT40" s="58"/>
    </row>
    <row r="41" spans="41:46" ht="13.5">
      <c r="AO41" s="58"/>
      <c r="AP41" s="58"/>
      <c r="AQ41" s="58"/>
      <c r="AR41" s="58"/>
      <c r="AS41" s="58"/>
      <c r="AT41" s="58"/>
    </row>
    <row r="42" spans="41:46" ht="13.5">
      <c r="AO42" s="58"/>
      <c r="AP42" s="58"/>
      <c r="AQ42" s="58"/>
      <c r="AR42" s="58"/>
      <c r="AS42" s="58"/>
      <c r="AT42" s="58"/>
    </row>
    <row r="43" spans="41:46" ht="13.5">
      <c r="AO43" s="58"/>
      <c r="AP43" s="58"/>
      <c r="AQ43" s="58"/>
      <c r="AR43" s="58"/>
      <c r="AS43" s="58"/>
      <c r="AT43" s="58"/>
    </row>
    <row r="44" spans="41:46" ht="13.5">
      <c r="AO44" s="58"/>
      <c r="AP44" s="58"/>
      <c r="AQ44" s="58"/>
      <c r="AR44" s="58"/>
      <c r="AS44" s="58"/>
      <c r="AT44" s="58"/>
    </row>
    <row r="45" spans="41:46" ht="13.5">
      <c r="AO45" s="58"/>
      <c r="AP45" s="58"/>
      <c r="AQ45" s="58"/>
      <c r="AR45" s="58"/>
      <c r="AS45" s="58"/>
      <c r="AT45" s="58"/>
    </row>
    <row r="46" spans="41:46" ht="13.5">
      <c r="AO46" s="58"/>
      <c r="AP46" s="58"/>
      <c r="AQ46" s="58"/>
      <c r="AR46" s="58"/>
      <c r="AS46" s="58"/>
      <c r="AT46" s="58"/>
    </row>
    <row r="47" spans="41:46" ht="13.5">
      <c r="AO47" s="58"/>
      <c r="AP47" s="58"/>
      <c r="AQ47" s="58"/>
      <c r="AR47" s="58"/>
      <c r="AS47" s="58"/>
      <c r="AT47" s="58"/>
    </row>
    <row r="48" spans="41:46" ht="13.5">
      <c r="AO48" s="58"/>
      <c r="AP48" s="58"/>
      <c r="AQ48" s="58"/>
      <c r="AR48" s="58"/>
      <c r="AS48" s="58"/>
      <c r="AT48" s="58"/>
    </row>
    <row r="49" spans="41:46" ht="13.5">
      <c r="AO49" s="58"/>
      <c r="AP49" s="58"/>
      <c r="AQ49" s="58"/>
      <c r="AR49" s="58"/>
      <c r="AS49" s="58"/>
      <c r="AT49" s="58"/>
    </row>
    <row r="50" spans="41:46" ht="13.5">
      <c r="AO50" s="58"/>
      <c r="AP50" s="58"/>
      <c r="AQ50" s="58"/>
      <c r="AR50" s="58"/>
      <c r="AS50" s="58"/>
      <c r="AT50" s="58"/>
    </row>
    <row r="51" spans="41:46" ht="13.5">
      <c r="AO51" s="58"/>
      <c r="AP51" s="58"/>
      <c r="AQ51" s="58"/>
      <c r="AR51" s="58"/>
      <c r="AS51" s="58"/>
      <c r="AT51" s="58"/>
    </row>
    <row r="52" spans="41:46" ht="13.5">
      <c r="AO52" s="58"/>
      <c r="AP52" s="58"/>
      <c r="AQ52" s="58"/>
      <c r="AR52" s="58"/>
      <c r="AS52" s="58"/>
      <c r="AT52" s="58"/>
    </row>
    <row r="53" spans="41:46" ht="13.5">
      <c r="AO53" s="58"/>
      <c r="AP53" s="58"/>
      <c r="AQ53" s="58"/>
      <c r="AR53" s="58"/>
      <c r="AS53" s="58"/>
      <c r="AT53" s="58"/>
    </row>
  </sheetData>
  <sheetProtection sheet="1" objects="1" scenarios="1"/>
  <mergeCells count="13">
    <mergeCell ref="AK2:AN2"/>
    <mergeCell ref="AK3:AN3"/>
    <mergeCell ref="X2:AF2"/>
    <mergeCell ref="X3:AF3"/>
    <mergeCell ref="C3:W3"/>
    <mergeCell ref="C1:AN1"/>
    <mergeCell ref="C4:W4"/>
    <mergeCell ref="C2:W2"/>
    <mergeCell ref="X4:AF4"/>
    <mergeCell ref="AK4:AN4"/>
    <mergeCell ref="AG4:AJ4"/>
    <mergeCell ref="AG2:AJ2"/>
    <mergeCell ref="AG3:AJ3"/>
  </mergeCells>
  <conditionalFormatting sqref="F6 R37 F8:F36 AN37 AA8:AC37 W37 C8:E37 G8:O37 Q8:Q37 S8:U37 AO8:AR37 X8:Y37 AE8:AE37 AF37 AG8:AI37 AK8:AL37 AJ37 P8:P35 R8:R35 V8:V35 Z8:Z35 AD8:AD35 AM8:AM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W8:W35 AF8:AF35 AJ8:AJ35 AN8:AN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hyperlinks>
    <hyperlink ref="C2:W2" r:id="rId1" display="ECPAEA01.pdf"/>
    <hyperlink ref="X2:AF2" r:id="rId2" display="EGSAEA01.pdf"/>
    <hyperlink ref="AG2:AJ2" r:id="rId3" display="EGSAEA02.pdf"/>
    <hyperlink ref="AK2:AN2" r:id="rId4" display="EGSAEA03.pdf"/>
  </hyperlinks>
  <printOptions/>
  <pageMargins left="0.75" right="0.75" top="1" bottom="1" header="0.4921259845" footer="0.4921259845"/>
  <pageSetup fitToHeight="1" fitToWidth="1" orientation="landscape" paperSize="9" scale="68" r:id="rId5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BC53"/>
  <sheetViews>
    <sheetView workbookViewId="0" topLeftCell="H1">
      <selection activeCell="AF2" sqref="AF2:AL2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38" width="4.28125" style="4" customWidth="1"/>
    <col min="39" max="16384" width="3.8515625" style="4" customWidth="1"/>
  </cols>
  <sheetData>
    <row r="1" spans="2:44" s="10" customFormat="1" ht="28.5" customHeight="1" thickBot="1">
      <c r="B1" s="22" t="s">
        <v>133</v>
      </c>
      <c r="C1" s="182" t="s">
        <v>134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2" t="s">
        <v>149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4"/>
      <c r="AM1" s="52"/>
      <c r="AN1" s="52"/>
      <c r="AO1" s="52"/>
      <c r="AP1" s="52"/>
      <c r="AQ1" s="64"/>
      <c r="AR1" s="53"/>
    </row>
    <row r="2" spans="2:44" s="3" customFormat="1" ht="12.75">
      <c r="B2" s="24" t="s">
        <v>48</v>
      </c>
      <c r="C2" s="221" t="s">
        <v>343</v>
      </c>
      <c r="D2" s="222"/>
      <c r="E2" s="222"/>
      <c r="F2" s="222"/>
      <c r="G2" s="221" t="s">
        <v>344</v>
      </c>
      <c r="H2" s="222"/>
      <c r="I2" s="222"/>
      <c r="J2" s="222"/>
      <c r="K2" s="223"/>
      <c r="L2" s="221" t="s">
        <v>345</v>
      </c>
      <c r="M2" s="222"/>
      <c r="N2" s="222"/>
      <c r="O2" s="222"/>
      <c r="P2" s="222"/>
      <c r="Q2" s="221" t="s">
        <v>346</v>
      </c>
      <c r="R2" s="222"/>
      <c r="S2" s="222"/>
      <c r="T2" s="222"/>
      <c r="U2" s="222"/>
      <c r="V2" s="222"/>
      <c r="W2" s="222"/>
      <c r="X2" s="222"/>
      <c r="Y2" s="221" t="s">
        <v>347</v>
      </c>
      <c r="Z2" s="222"/>
      <c r="AA2" s="222"/>
      <c r="AB2" s="222"/>
      <c r="AC2" s="222"/>
      <c r="AD2" s="222"/>
      <c r="AE2" s="223"/>
      <c r="AF2" s="224" t="s">
        <v>348</v>
      </c>
      <c r="AG2" s="225"/>
      <c r="AH2" s="225"/>
      <c r="AI2" s="225"/>
      <c r="AJ2" s="225"/>
      <c r="AK2" s="225"/>
      <c r="AL2" s="226"/>
      <c r="AM2" s="54"/>
      <c r="AN2" s="54"/>
      <c r="AO2" s="54"/>
      <c r="AP2" s="54"/>
      <c r="AQ2" s="54"/>
      <c r="AR2" s="55"/>
    </row>
    <row r="3" spans="2:44" s="3" customFormat="1" ht="13.5">
      <c r="B3" s="24" t="s">
        <v>49</v>
      </c>
      <c r="C3" s="174"/>
      <c r="D3" s="175"/>
      <c r="E3" s="175"/>
      <c r="F3" s="176"/>
      <c r="G3" s="174"/>
      <c r="H3" s="175"/>
      <c r="I3" s="175"/>
      <c r="J3" s="175"/>
      <c r="K3" s="176"/>
      <c r="L3" s="174"/>
      <c r="M3" s="175"/>
      <c r="N3" s="175"/>
      <c r="O3" s="175"/>
      <c r="P3" s="176"/>
      <c r="Q3" s="174"/>
      <c r="R3" s="175"/>
      <c r="S3" s="175"/>
      <c r="T3" s="175"/>
      <c r="U3" s="175"/>
      <c r="V3" s="175"/>
      <c r="W3" s="175"/>
      <c r="X3" s="176"/>
      <c r="Y3" s="188"/>
      <c r="Z3" s="189"/>
      <c r="AA3" s="189"/>
      <c r="AB3" s="189"/>
      <c r="AC3" s="189"/>
      <c r="AD3" s="189"/>
      <c r="AE3" s="165"/>
      <c r="AF3" s="190"/>
      <c r="AG3" s="191"/>
      <c r="AH3" s="191"/>
      <c r="AI3" s="191"/>
      <c r="AJ3" s="191"/>
      <c r="AK3" s="191"/>
      <c r="AL3" s="192"/>
      <c r="AM3" s="56"/>
      <c r="AN3" s="56"/>
      <c r="AO3" s="56"/>
      <c r="AP3" s="56"/>
      <c r="AQ3" s="56"/>
      <c r="AR3" s="55"/>
    </row>
    <row r="4" spans="2:44" ht="48" customHeight="1">
      <c r="B4" s="25" t="s">
        <v>50</v>
      </c>
      <c r="C4" s="171" t="s">
        <v>135</v>
      </c>
      <c r="D4" s="172"/>
      <c r="E4" s="172"/>
      <c r="F4" s="172"/>
      <c r="G4" s="171" t="s">
        <v>139</v>
      </c>
      <c r="H4" s="172"/>
      <c r="I4" s="172"/>
      <c r="J4" s="172"/>
      <c r="K4" s="173"/>
      <c r="L4" s="171" t="s">
        <v>144</v>
      </c>
      <c r="M4" s="172"/>
      <c r="N4" s="172"/>
      <c r="O4" s="172"/>
      <c r="P4" s="172"/>
      <c r="Q4" s="171" t="s">
        <v>150</v>
      </c>
      <c r="R4" s="172"/>
      <c r="S4" s="172"/>
      <c r="T4" s="172"/>
      <c r="U4" s="172"/>
      <c r="V4" s="172"/>
      <c r="W4" s="172"/>
      <c r="X4" s="172"/>
      <c r="Y4" s="171" t="s">
        <v>158</v>
      </c>
      <c r="Z4" s="172"/>
      <c r="AA4" s="172"/>
      <c r="AB4" s="172"/>
      <c r="AC4" s="172"/>
      <c r="AD4" s="172"/>
      <c r="AE4" s="173"/>
      <c r="AF4" s="171" t="s">
        <v>158</v>
      </c>
      <c r="AG4" s="172"/>
      <c r="AH4" s="172"/>
      <c r="AI4" s="172"/>
      <c r="AJ4" s="172"/>
      <c r="AK4" s="172"/>
      <c r="AL4" s="173"/>
      <c r="AM4" s="57"/>
      <c r="AN4" s="57"/>
      <c r="AO4" s="57"/>
      <c r="AP4" s="57"/>
      <c r="AQ4" s="57"/>
      <c r="AR4" s="58"/>
    </row>
    <row r="5" spans="2:44" s="5" customFormat="1" ht="123" customHeight="1">
      <c r="B5" s="23" t="s">
        <v>51</v>
      </c>
      <c r="C5" s="8" t="s">
        <v>137</v>
      </c>
      <c r="D5" s="6" t="s">
        <v>136</v>
      </c>
      <c r="E5" s="6" t="s">
        <v>138</v>
      </c>
      <c r="F5" s="27"/>
      <c r="G5" s="8" t="s">
        <v>140</v>
      </c>
      <c r="H5" s="6" t="s">
        <v>141</v>
      </c>
      <c r="I5" s="6" t="s">
        <v>142</v>
      </c>
      <c r="J5" s="6" t="s">
        <v>143</v>
      </c>
      <c r="K5" s="9"/>
      <c r="L5" s="8" t="s">
        <v>145</v>
      </c>
      <c r="M5" s="6" t="s">
        <v>146</v>
      </c>
      <c r="N5" s="6" t="s">
        <v>147</v>
      </c>
      <c r="O5" s="6" t="s">
        <v>148</v>
      </c>
      <c r="P5" s="27"/>
      <c r="Q5" s="8" t="s">
        <v>151</v>
      </c>
      <c r="R5" s="36" t="s">
        <v>152</v>
      </c>
      <c r="S5" s="6" t="s">
        <v>153</v>
      </c>
      <c r="T5" s="6" t="s">
        <v>154</v>
      </c>
      <c r="U5" s="6" t="s">
        <v>155</v>
      </c>
      <c r="V5" s="6" t="s">
        <v>156</v>
      </c>
      <c r="W5" s="36" t="s">
        <v>157</v>
      </c>
      <c r="X5" s="27"/>
      <c r="Y5" s="45" t="s">
        <v>159</v>
      </c>
      <c r="Z5" s="36" t="s">
        <v>160</v>
      </c>
      <c r="AA5" s="36" t="s">
        <v>161</v>
      </c>
      <c r="AB5" s="6" t="s">
        <v>162</v>
      </c>
      <c r="AC5" s="6" t="s">
        <v>163</v>
      </c>
      <c r="AD5" s="36" t="s">
        <v>164</v>
      </c>
      <c r="AE5" s="9"/>
      <c r="AF5" s="45" t="s">
        <v>189</v>
      </c>
      <c r="AG5" s="36" t="s">
        <v>190</v>
      </c>
      <c r="AH5" s="36" t="s">
        <v>191</v>
      </c>
      <c r="AI5" s="36" t="s">
        <v>192</v>
      </c>
      <c r="AJ5" s="36" t="s">
        <v>194</v>
      </c>
      <c r="AK5" s="36" t="s">
        <v>193</v>
      </c>
      <c r="AL5" s="9"/>
      <c r="AM5" s="36"/>
      <c r="AN5" s="36"/>
      <c r="AO5" s="36"/>
      <c r="AP5" s="36"/>
      <c r="AQ5" s="36"/>
      <c r="AR5" s="41"/>
    </row>
    <row r="6" spans="3:44" s="14" customFormat="1" ht="18.75" customHeight="1" thickBot="1">
      <c r="C6" s="11" t="s">
        <v>4</v>
      </c>
      <c r="D6" s="12" t="s">
        <v>6</v>
      </c>
      <c r="E6" s="12" t="s">
        <v>7</v>
      </c>
      <c r="F6" s="68" t="s">
        <v>1</v>
      </c>
      <c r="G6" s="11" t="s">
        <v>4</v>
      </c>
      <c r="H6" s="12" t="s">
        <v>6</v>
      </c>
      <c r="I6" s="12" t="s">
        <v>7</v>
      </c>
      <c r="J6" s="12" t="s">
        <v>9</v>
      </c>
      <c r="K6" s="13" t="s">
        <v>1</v>
      </c>
      <c r="L6" s="11" t="s">
        <v>4</v>
      </c>
      <c r="M6" s="12" t="s">
        <v>6</v>
      </c>
      <c r="N6" s="12" t="s">
        <v>7</v>
      </c>
      <c r="O6" s="12" t="s">
        <v>9</v>
      </c>
      <c r="P6" s="46" t="s">
        <v>1</v>
      </c>
      <c r="Q6" s="11" t="s">
        <v>4</v>
      </c>
      <c r="R6" s="31" t="s">
        <v>6</v>
      </c>
      <c r="S6" s="31" t="s">
        <v>7</v>
      </c>
      <c r="T6" s="31" t="s">
        <v>9</v>
      </c>
      <c r="U6" s="12" t="s">
        <v>10</v>
      </c>
      <c r="V6" s="12" t="s">
        <v>11</v>
      </c>
      <c r="W6" s="31" t="s">
        <v>12</v>
      </c>
      <c r="X6" s="46" t="s">
        <v>1</v>
      </c>
      <c r="Y6" s="11" t="s">
        <v>4</v>
      </c>
      <c r="Z6" s="31" t="s">
        <v>6</v>
      </c>
      <c r="AA6" s="31" t="s">
        <v>7</v>
      </c>
      <c r="AB6" s="31" t="s">
        <v>9</v>
      </c>
      <c r="AC6" s="12" t="s">
        <v>10</v>
      </c>
      <c r="AD6" s="12" t="s">
        <v>11</v>
      </c>
      <c r="AE6" s="13" t="s">
        <v>1</v>
      </c>
      <c r="AF6" s="11" t="s">
        <v>4</v>
      </c>
      <c r="AG6" s="31" t="s">
        <v>6</v>
      </c>
      <c r="AH6" s="31" t="s">
        <v>7</v>
      </c>
      <c r="AI6" s="69" t="s">
        <v>9</v>
      </c>
      <c r="AJ6" s="31" t="s">
        <v>10</v>
      </c>
      <c r="AK6" s="31" t="s">
        <v>11</v>
      </c>
      <c r="AL6" s="13" t="s">
        <v>1</v>
      </c>
      <c r="AM6" s="29"/>
      <c r="AN6" s="29"/>
      <c r="AO6" s="29"/>
      <c r="AP6" s="29"/>
      <c r="AQ6" s="29"/>
      <c r="AR6" s="59"/>
    </row>
    <row r="7" spans="2:44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60"/>
      <c r="AN7" s="60"/>
      <c r="AO7" s="60"/>
      <c r="AP7" s="60"/>
      <c r="AQ7" s="60"/>
      <c r="AR7" s="61"/>
    </row>
    <row r="8" spans="1:44" ht="14.25" thickBot="1">
      <c r="A8" s="65">
        <v>1</v>
      </c>
      <c r="B8" s="70">
        <f>Feuille_Renseignements!B3</f>
        <v>0</v>
      </c>
      <c r="C8" s="117"/>
      <c r="D8" s="118"/>
      <c r="E8" s="118"/>
      <c r="F8" s="17" t="str">
        <f>IF(COUNTIF(C8:E8,"&gt;-1")=0,"-",(COUNTIF(C8:E8,"1")/COUNTIF(C8:E8,"&gt;-1")))</f>
        <v>-</v>
      </c>
      <c r="G8" s="142"/>
      <c r="H8" s="118"/>
      <c r="I8" s="118"/>
      <c r="J8" s="118"/>
      <c r="K8" s="17" t="str">
        <f>IF(COUNTIF(G8:J8,"&gt;-1")=0,"-",(COUNTIF(G8:J8,"1")/COUNTIF(G8:J8,"&gt;-1")))</f>
        <v>-</v>
      </c>
      <c r="L8" s="142"/>
      <c r="M8" s="118"/>
      <c r="N8" s="118"/>
      <c r="O8" s="118"/>
      <c r="P8" s="17" t="str">
        <f>IF(COUNTIF(L8:O8,"&gt;-1")=0,"-",(COUNTIF(L8:O8,"1")/COUNTIF(L8:O8,"&gt;-1")))</f>
        <v>-</v>
      </c>
      <c r="Q8" s="142"/>
      <c r="R8" s="118"/>
      <c r="S8" s="118"/>
      <c r="T8" s="118"/>
      <c r="U8" s="118"/>
      <c r="V8" s="118"/>
      <c r="W8" s="118"/>
      <c r="X8" s="17" t="str">
        <f>IF(COUNTIF(Q8:W8,"&gt;-1")=0,"-",(COUNTIF(Q8:W8,"1")/COUNTIF(Q8:W8,"&gt;-1")))</f>
        <v>-</v>
      </c>
      <c r="Y8" s="142"/>
      <c r="Z8" s="142"/>
      <c r="AA8" s="118"/>
      <c r="AB8" s="118"/>
      <c r="AC8" s="118"/>
      <c r="AD8" s="120"/>
      <c r="AE8" s="17" t="str">
        <f>IF(COUNTIF(Y8:AD8,"&gt;-1")=0,"-",(COUNTIF(Y8:AD8,"1")/COUNTIF(Y8:AD8,"&gt;-1")))</f>
        <v>-</v>
      </c>
      <c r="AF8" s="142"/>
      <c r="AG8" s="118"/>
      <c r="AH8" s="118"/>
      <c r="AI8" s="118"/>
      <c r="AJ8" s="118"/>
      <c r="AK8" s="118"/>
      <c r="AL8" s="17" t="str">
        <f>IF(COUNTIF(AF8:AK8,"&gt;-1")=0,"-",(COUNTIF(AF8:AK8,"1")/COUNTIF(AF8:AK8,"&gt;-1")))</f>
        <v>-</v>
      </c>
      <c r="AM8" s="62"/>
      <c r="AN8" s="62"/>
      <c r="AO8" s="62"/>
      <c r="AP8" s="62"/>
      <c r="AQ8" s="21"/>
      <c r="AR8" s="58"/>
    </row>
    <row r="9" spans="1:44" ht="14.25" thickBot="1">
      <c r="A9" s="66">
        <v>2</v>
      </c>
      <c r="B9" s="70">
        <f>Feuille_Renseignements!B4</f>
        <v>0</v>
      </c>
      <c r="C9" s="119"/>
      <c r="D9" s="120"/>
      <c r="E9" s="120"/>
      <c r="F9" s="18" t="str">
        <f aca="true" t="shared" si="0" ref="F9:F35">IF(COUNTIF(C9:E9,"&gt;-1")=0,"-",(COUNTIF(C9:E9,"1")/COUNTIF(C9:E9,"&gt;-1")))</f>
        <v>-</v>
      </c>
      <c r="G9" s="143"/>
      <c r="H9" s="120"/>
      <c r="I9" s="120"/>
      <c r="J9" s="120"/>
      <c r="K9" s="18" t="str">
        <f aca="true" t="shared" si="1" ref="K9:K35">IF(COUNTIF(G9:J9,"&gt;-1")=0,"-",(COUNTIF(G9:J9,"1")/COUNTIF(G9:J9,"&gt;-1")))</f>
        <v>-</v>
      </c>
      <c r="L9" s="143"/>
      <c r="M9" s="120"/>
      <c r="N9" s="120"/>
      <c r="O9" s="120"/>
      <c r="P9" s="18" t="str">
        <f aca="true" t="shared" si="2" ref="P9:P35">IF(COUNTIF(L9:O9,"&gt;-1")=0,"-",(COUNTIF(L9:O9,"1")/COUNTIF(L9:O9,"&gt;-1")))</f>
        <v>-</v>
      </c>
      <c r="Q9" s="143"/>
      <c r="R9" s="120"/>
      <c r="S9" s="120"/>
      <c r="T9" s="120"/>
      <c r="U9" s="120"/>
      <c r="V9" s="120"/>
      <c r="W9" s="120"/>
      <c r="X9" s="18" t="str">
        <f aca="true" t="shared" si="3" ref="X9:X35">IF(COUNTIF(Q9:W9,"&gt;-1")=0,"-",(COUNTIF(Q9:W9,"1")/COUNTIF(Q9:W9,"&gt;-1")))</f>
        <v>-</v>
      </c>
      <c r="Y9" s="143"/>
      <c r="Z9" s="120"/>
      <c r="AA9" s="120"/>
      <c r="AB9" s="120"/>
      <c r="AC9" s="120"/>
      <c r="AD9" s="120"/>
      <c r="AE9" s="18" t="str">
        <f aca="true" t="shared" si="4" ref="AE9:AE35">IF(COUNTIF(Y9:AD9,"&gt;-1")=0,"-",(COUNTIF(Y9:AD9,"1")/COUNTIF(Y9:AD9,"&gt;-1")))</f>
        <v>-</v>
      </c>
      <c r="AF9" s="143"/>
      <c r="AG9" s="120"/>
      <c r="AH9" s="120"/>
      <c r="AI9" s="120"/>
      <c r="AJ9" s="120"/>
      <c r="AK9" s="120"/>
      <c r="AL9" s="18" t="str">
        <f aca="true" t="shared" si="5" ref="AL9:AL35">IF(COUNTIF(AF9:AK9,"&gt;-1")=0,"-",(COUNTIF(AF9:AK9,"1")/COUNTIF(AF9:AK9,"&gt;-1")))</f>
        <v>-</v>
      </c>
      <c r="AM9" s="62"/>
      <c r="AN9" s="62"/>
      <c r="AO9" s="62"/>
      <c r="AP9" s="62"/>
      <c r="AQ9" s="21"/>
      <c r="AR9" s="58"/>
    </row>
    <row r="10" spans="1:44" ht="14.25" thickBot="1">
      <c r="A10" s="66">
        <v>3</v>
      </c>
      <c r="B10" s="70">
        <f>Feuille_Renseignements!B5</f>
        <v>0</v>
      </c>
      <c r="C10" s="119"/>
      <c r="D10" s="120"/>
      <c r="E10" s="120"/>
      <c r="F10" s="18" t="str">
        <f t="shared" si="0"/>
        <v>-</v>
      </c>
      <c r="G10" s="143"/>
      <c r="H10" s="120"/>
      <c r="I10" s="120"/>
      <c r="J10" s="120"/>
      <c r="K10" s="18" t="str">
        <f t="shared" si="1"/>
        <v>-</v>
      </c>
      <c r="L10" s="143"/>
      <c r="M10" s="120"/>
      <c r="N10" s="120"/>
      <c r="O10" s="120"/>
      <c r="P10" s="18" t="str">
        <f t="shared" si="2"/>
        <v>-</v>
      </c>
      <c r="Q10" s="143"/>
      <c r="R10" s="120"/>
      <c r="S10" s="120"/>
      <c r="T10" s="120"/>
      <c r="U10" s="120"/>
      <c r="V10" s="120"/>
      <c r="W10" s="120"/>
      <c r="X10" s="18" t="str">
        <f t="shared" si="3"/>
        <v>-</v>
      </c>
      <c r="Y10" s="143"/>
      <c r="Z10" s="120"/>
      <c r="AA10" s="120"/>
      <c r="AB10" s="120"/>
      <c r="AC10" s="120"/>
      <c r="AD10" s="120"/>
      <c r="AE10" s="18" t="str">
        <f t="shared" si="4"/>
        <v>-</v>
      </c>
      <c r="AF10" s="143"/>
      <c r="AG10" s="120"/>
      <c r="AH10" s="120"/>
      <c r="AI10" s="120"/>
      <c r="AJ10" s="120"/>
      <c r="AK10" s="120"/>
      <c r="AL10" s="18" t="str">
        <f t="shared" si="5"/>
        <v>-</v>
      </c>
      <c r="AM10" s="62"/>
      <c r="AN10" s="62"/>
      <c r="AO10" s="62"/>
      <c r="AP10" s="62"/>
      <c r="AQ10" s="21"/>
      <c r="AR10" s="58"/>
    </row>
    <row r="11" spans="1:44" ht="14.25" thickBot="1">
      <c r="A11" s="66">
        <v>4</v>
      </c>
      <c r="B11" s="70">
        <f>Feuille_Renseignements!B6</f>
        <v>0</v>
      </c>
      <c r="C11" s="119"/>
      <c r="D11" s="120"/>
      <c r="E11" s="120"/>
      <c r="F11" s="18" t="str">
        <f t="shared" si="0"/>
        <v>-</v>
      </c>
      <c r="G11" s="143"/>
      <c r="H11" s="120"/>
      <c r="I11" s="120"/>
      <c r="J11" s="120"/>
      <c r="K11" s="18" t="str">
        <f t="shared" si="1"/>
        <v>-</v>
      </c>
      <c r="L11" s="143"/>
      <c r="M11" s="120"/>
      <c r="N11" s="120"/>
      <c r="O11" s="120"/>
      <c r="P11" s="18" t="str">
        <f t="shared" si="2"/>
        <v>-</v>
      </c>
      <c r="Q11" s="143"/>
      <c r="R11" s="120"/>
      <c r="S11" s="120"/>
      <c r="T11" s="120"/>
      <c r="U11" s="120"/>
      <c r="V11" s="120"/>
      <c r="W11" s="120"/>
      <c r="X11" s="18" t="str">
        <f t="shared" si="3"/>
        <v>-</v>
      </c>
      <c r="Y11" s="143"/>
      <c r="Z11" s="120"/>
      <c r="AA11" s="120"/>
      <c r="AB11" s="120"/>
      <c r="AC11" s="120"/>
      <c r="AD11" s="120"/>
      <c r="AE11" s="18" t="str">
        <f t="shared" si="4"/>
        <v>-</v>
      </c>
      <c r="AF11" s="143"/>
      <c r="AG11" s="120"/>
      <c r="AH11" s="120"/>
      <c r="AI11" s="120"/>
      <c r="AJ11" s="120"/>
      <c r="AK11" s="120"/>
      <c r="AL11" s="18" t="str">
        <f t="shared" si="5"/>
        <v>-</v>
      </c>
      <c r="AM11" s="62"/>
      <c r="AN11" s="62"/>
      <c r="AO11" s="62"/>
      <c r="AP11" s="62"/>
      <c r="AQ11" s="21"/>
      <c r="AR11" s="58"/>
    </row>
    <row r="12" spans="1:44" ht="14.25" thickBot="1">
      <c r="A12" s="66">
        <v>5</v>
      </c>
      <c r="B12" s="70">
        <f>Feuille_Renseignements!B7</f>
        <v>0</v>
      </c>
      <c r="C12" s="119"/>
      <c r="D12" s="120"/>
      <c r="E12" s="120"/>
      <c r="F12" s="18" t="str">
        <f t="shared" si="0"/>
        <v>-</v>
      </c>
      <c r="G12" s="143"/>
      <c r="H12" s="120"/>
      <c r="I12" s="120"/>
      <c r="J12" s="120"/>
      <c r="K12" s="18" t="str">
        <f t="shared" si="1"/>
        <v>-</v>
      </c>
      <c r="L12" s="143"/>
      <c r="M12" s="120"/>
      <c r="N12" s="120"/>
      <c r="O12" s="120"/>
      <c r="P12" s="18" t="str">
        <f t="shared" si="2"/>
        <v>-</v>
      </c>
      <c r="Q12" s="143"/>
      <c r="R12" s="120"/>
      <c r="S12" s="120"/>
      <c r="T12" s="120"/>
      <c r="U12" s="120"/>
      <c r="V12" s="120"/>
      <c r="W12" s="120"/>
      <c r="X12" s="18" t="str">
        <f t="shared" si="3"/>
        <v>-</v>
      </c>
      <c r="Y12" s="143"/>
      <c r="Z12" s="120"/>
      <c r="AA12" s="120"/>
      <c r="AB12" s="120"/>
      <c r="AC12" s="120"/>
      <c r="AD12" s="120"/>
      <c r="AE12" s="18" t="str">
        <f t="shared" si="4"/>
        <v>-</v>
      </c>
      <c r="AF12" s="143"/>
      <c r="AG12" s="120"/>
      <c r="AH12" s="120"/>
      <c r="AI12" s="120"/>
      <c r="AJ12" s="120"/>
      <c r="AK12" s="120"/>
      <c r="AL12" s="18" t="str">
        <f t="shared" si="5"/>
        <v>-</v>
      </c>
      <c r="AM12" s="62"/>
      <c r="AN12" s="62"/>
      <c r="AO12" s="62"/>
      <c r="AP12" s="62"/>
      <c r="AQ12" s="21"/>
      <c r="AR12" s="58"/>
    </row>
    <row r="13" spans="1:44" ht="14.25" thickBot="1">
      <c r="A13" s="66">
        <v>6</v>
      </c>
      <c r="B13" s="70">
        <f>Feuille_Renseignements!B8</f>
        <v>0</v>
      </c>
      <c r="C13" s="119"/>
      <c r="D13" s="120"/>
      <c r="E13" s="120"/>
      <c r="F13" s="18" t="str">
        <f t="shared" si="0"/>
        <v>-</v>
      </c>
      <c r="G13" s="143"/>
      <c r="H13" s="120"/>
      <c r="I13" s="120"/>
      <c r="J13" s="120"/>
      <c r="K13" s="18" t="str">
        <f t="shared" si="1"/>
        <v>-</v>
      </c>
      <c r="L13" s="143"/>
      <c r="M13" s="120"/>
      <c r="N13" s="120"/>
      <c r="O13" s="120"/>
      <c r="P13" s="18" t="str">
        <f t="shared" si="2"/>
        <v>-</v>
      </c>
      <c r="Q13" s="143"/>
      <c r="R13" s="120"/>
      <c r="S13" s="120"/>
      <c r="T13" s="120"/>
      <c r="U13" s="120"/>
      <c r="V13" s="120"/>
      <c r="W13" s="120"/>
      <c r="X13" s="18" t="str">
        <f t="shared" si="3"/>
        <v>-</v>
      </c>
      <c r="Y13" s="143"/>
      <c r="Z13" s="120"/>
      <c r="AA13" s="120"/>
      <c r="AB13" s="120"/>
      <c r="AC13" s="120"/>
      <c r="AD13" s="120"/>
      <c r="AE13" s="18" t="str">
        <f t="shared" si="4"/>
        <v>-</v>
      </c>
      <c r="AF13" s="143"/>
      <c r="AG13" s="120"/>
      <c r="AH13" s="120"/>
      <c r="AI13" s="120"/>
      <c r="AJ13" s="120"/>
      <c r="AK13" s="120"/>
      <c r="AL13" s="18" t="str">
        <f t="shared" si="5"/>
        <v>-</v>
      </c>
      <c r="AM13" s="62"/>
      <c r="AN13" s="62"/>
      <c r="AO13" s="62"/>
      <c r="AP13" s="62"/>
      <c r="AQ13" s="21"/>
      <c r="AR13" s="58"/>
    </row>
    <row r="14" spans="1:44" ht="14.25" thickBot="1">
      <c r="A14" s="66">
        <v>7</v>
      </c>
      <c r="B14" s="70">
        <f>Feuille_Renseignements!B9</f>
        <v>0</v>
      </c>
      <c r="C14" s="119"/>
      <c r="D14" s="120"/>
      <c r="E14" s="120"/>
      <c r="F14" s="18" t="str">
        <f t="shared" si="0"/>
        <v>-</v>
      </c>
      <c r="G14" s="143"/>
      <c r="H14" s="120"/>
      <c r="I14" s="120"/>
      <c r="J14" s="120"/>
      <c r="K14" s="18" t="str">
        <f t="shared" si="1"/>
        <v>-</v>
      </c>
      <c r="L14" s="143"/>
      <c r="M14" s="120"/>
      <c r="N14" s="120"/>
      <c r="O14" s="120"/>
      <c r="P14" s="18" t="str">
        <f t="shared" si="2"/>
        <v>-</v>
      </c>
      <c r="Q14" s="143"/>
      <c r="R14" s="120"/>
      <c r="S14" s="120"/>
      <c r="T14" s="120"/>
      <c r="U14" s="120"/>
      <c r="V14" s="120"/>
      <c r="W14" s="120"/>
      <c r="X14" s="18" t="str">
        <f t="shared" si="3"/>
        <v>-</v>
      </c>
      <c r="Y14" s="143"/>
      <c r="Z14" s="120"/>
      <c r="AA14" s="120"/>
      <c r="AB14" s="120"/>
      <c r="AC14" s="120"/>
      <c r="AD14" s="120"/>
      <c r="AE14" s="18" t="str">
        <f t="shared" si="4"/>
        <v>-</v>
      </c>
      <c r="AF14" s="143"/>
      <c r="AG14" s="120"/>
      <c r="AH14" s="120"/>
      <c r="AI14" s="120"/>
      <c r="AJ14" s="120"/>
      <c r="AK14" s="120"/>
      <c r="AL14" s="18" t="str">
        <f t="shared" si="5"/>
        <v>-</v>
      </c>
      <c r="AM14" s="62"/>
      <c r="AN14" s="62"/>
      <c r="AO14" s="62"/>
      <c r="AP14" s="62"/>
      <c r="AQ14" s="21"/>
      <c r="AR14" s="58"/>
    </row>
    <row r="15" spans="1:44" ht="14.25" thickBot="1">
      <c r="A15" s="66">
        <v>8</v>
      </c>
      <c r="B15" s="70">
        <f>Feuille_Renseignements!B10</f>
        <v>0</v>
      </c>
      <c r="C15" s="119"/>
      <c r="D15" s="120"/>
      <c r="E15" s="120"/>
      <c r="F15" s="18" t="str">
        <f t="shared" si="0"/>
        <v>-</v>
      </c>
      <c r="G15" s="143"/>
      <c r="H15" s="120"/>
      <c r="I15" s="120"/>
      <c r="J15" s="120"/>
      <c r="K15" s="18" t="str">
        <f t="shared" si="1"/>
        <v>-</v>
      </c>
      <c r="L15" s="143"/>
      <c r="M15" s="120"/>
      <c r="N15" s="120"/>
      <c r="O15" s="120"/>
      <c r="P15" s="18" t="str">
        <f t="shared" si="2"/>
        <v>-</v>
      </c>
      <c r="Q15" s="143"/>
      <c r="R15" s="120"/>
      <c r="S15" s="120"/>
      <c r="T15" s="120"/>
      <c r="U15" s="120"/>
      <c r="V15" s="120"/>
      <c r="W15" s="120"/>
      <c r="X15" s="18" t="str">
        <f t="shared" si="3"/>
        <v>-</v>
      </c>
      <c r="Y15" s="143"/>
      <c r="Z15" s="120"/>
      <c r="AA15" s="120"/>
      <c r="AB15" s="120"/>
      <c r="AC15" s="120"/>
      <c r="AD15" s="120"/>
      <c r="AE15" s="18" t="str">
        <f t="shared" si="4"/>
        <v>-</v>
      </c>
      <c r="AF15" s="143"/>
      <c r="AG15" s="120"/>
      <c r="AH15" s="120"/>
      <c r="AI15" s="120"/>
      <c r="AJ15" s="120"/>
      <c r="AK15" s="120"/>
      <c r="AL15" s="18" t="str">
        <f t="shared" si="5"/>
        <v>-</v>
      </c>
      <c r="AM15" s="62"/>
      <c r="AN15" s="62"/>
      <c r="AO15" s="62"/>
      <c r="AP15" s="62"/>
      <c r="AQ15" s="21"/>
      <c r="AR15" s="58"/>
    </row>
    <row r="16" spans="1:44" ht="14.25" thickBot="1">
      <c r="A16" s="66">
        <v>9</v>
      </c>
      <c r="B16" s="70">
        <f>Feuille_Renseignements!B11</f>
        <v>0</v>
      </c>
      <c r="C16" s="119"/>
      <c r="D16" s="120"/>
      <c r="E16" s="120"/>
      <c r="F16" s="18" t="str">
        <f t="shared" si="0"/>
        <v>-</v>
      </c>
      <c r="G16" s="143"/>
      <c r="H16" s="120"/>
      <c r="I16" s="120"/>
      <c r="J16" s="120"/>
      <c r="K16" s="18" t="str">
        <f t="shared" si="1"/>
        <v>-</v>
      </c>
      <c r="L16" s="143"/>
      <c r="M16" s="120"/>
      <c r="N16" s="120"/>
      <c r="O16" s="120"/>
      <c r="P16" s="18" t="str">
        <f t="shared" si="2"/>
        <v>-</v>
      </c>
      <c r="Q16" s="143"/>
      <c r="R16" s="120"/>
      <c r="S16" s="120"/>
      <c r="T16" s="120"/>
      <c r="U16" s="120"/>
      <c r="V16" s="120"/>
      <c r="W16" s="120"/>
      <c r="X16" s="18" t="str">
        <f t="shared" si="3"/>
        <v>-</v>
      </c>
      <c r="Y16" s="143"/>
      <c r="Z16" s="120"/>
      <c r="AA16" s="120"/>
      <c r="AB16" s="120"/>
      <c r="AC16" s="120"/>
      <c r="AD16" s="120"/>
      <c r="AE16" s="18" t="str">
        <f t="shared" si="4"/>
        <v>-</v>
      </c>
      <c r="AF16" s="143"/>
      <c r="AG16" s="120"/>
      <c r="AH16" s="120"/>
      <c r="AI16" s="120"/>
      <c r="AJ16" s="120"/>
      <c r="AK16" s="120"/>
      <c r="AL16" s="18" t="str">
        <f t="shared" si="5"/>
        <v>-</v>
      </c>
      <c r="AM16" s="62"/>
      <c r="AN16" s="62"/>
      <c r="AO16" s="62"/>
      <c r="AP16" s="62"/>
      <c r="AQ16" s="21"/>
      <c r="AR16" s="58"/>
    </row>
    <row r="17" spans="1:44" ht="14.25" thickBot="1">
      <c r="A17" s="66">
        <v>10</v>
      </c>
      <c r="B17" s="70">
        <f>Feuille_Renseignements!B12</f>
        <v>0</v>
      </c>
      <c r="C17" s="119"/>
      <c r="D17" s="120"/>
      <c r="E17" s="120"/>
      <c r="F17" s="18" t="str">
        <f t="shared" si="0"/>
        <v>-</v>
      </c>
      <c r="G17" s="143"/>
      <c r="H17" s="120"/>
      <c r="I17" s="120"/>
      <c r="J17" s="120"/>
      <c r="K17" s="18" t="str">
        <f t="shared" si="1"/>
        <v>-</v>
      </c>
      <c r="L17" s="143"/>
      <c r="M17" s="120"/>
      <c r="N17" s="120"/>
      <c r="O17" s="120"/>
      <c r="P17" s="18" t="str">
        <f t="shared" si="2"/>
        <v>-</v>
      </c>
      <c r="Q17" s="143"/>
      <c r="R17" s="120"/>
      <c r="S17" s="120"/>
      <c r="T17" s="120"/>
      <c r="U17" s="120"/>
      <c r="V17" s="120"/>
      <c r="W17" s="120"/>
      <c r="X17" s="18" t="str">
        <f t="shared" si="3"/>
        <v>-</v>
      </c>
      <c r="Y17" s="143"/>
      <c r="Z17" s="120"/>
      <c r="AA17" s="120"/>
      <c r="AB17" s="120"/>
      <c r="AC17" s="120"/>
      <c r="AD17" s="120"/>
      <c r="AE17" s="18" t="str">
        <f t="shared" si="4"/>
        <v>-</v>
      </c>
      <c r="AF17" s="143"/>
      <c r="AG17" s="120"/>
      <c r="AH17" s="120"/>
      <c r="AI17" s="120"/>
      <c r="AJ17" s="120"/>
      <c r="AK17" s="120"/>
      <c r="AL17" s="18" t="str">
        <f t="shared" si="5"/>
        <v>-</v>
      </c>
      <c r="AM17" s="62"/>
      <c r="AN17" s="62"/>
      <c r="AO17" s="62"/>
      <c r="AP17" s="62"/>
      <c r="AQ17" s="21"/>
      <c r="AR17" s="58"/>
    </row>
    <row r="18" spans="1:44" ht="14.25" thickBot="1">
      <c r="A18" s="66">
        <v>11</v>
      </c>
      <c r="B18" s="70">
        <f>Feuille_Renseignements!B13</f>
        <v>0</v>
      </c>
      <c r="C18" s="119"/>
      <c r="D18" s="120"/>
      <c r="E18" s="120"/>
      <c r="F18" s="18" t="str">
        <f t="shared" si="0"/>
        <v>-</v>
      </c>
      <c r="G18" s="143"/>
      <c r="H18" s="120"/>
      <c r="I18" s="120"/>
      <c r="J18" s="120"/>
      <c r="K18" s="18" t="str">
        <f t="shared" si="1"/>
        <v>-</v>
      </c>
      <c r="L18" s="143"/>
      <c r="M18" s="120"/>
      <c r="N18" s="120"/>
      <c r="O18" s="120"/>
      <c r="P18" s="18" t="str">
        <f t="shared" si="2"/>
        <v>-</v>
      </c>
      <c r="Q18" s="143"/>
      <c r="R18" s="120"/>
      <c r="S18" s="120"/>
      <c r="T18" s="120"/>
      <c r="U18" s="120"/>
      <c r="V18" s="120"/>
      <c r="W18" s="120"/>
      <c r="X18" s="18" t="str">
        <f t="shared" si="3"/>
        <v>-</v>
      </c>
      <c r="Y18" s="143"/>
      <c r="Z18" s="120"/>
      <c r="AA18" s="120"/>
      <c r="AB18" s="120"/>
      <c r="AC18" s="120"/>
      <c r="AD18" s="120"/>
      <c r="AE18" s="18" t="str">
        <f t="shared" si="4"/>
        <v>-</v>
      </c>
      <c r="AF18" s="143"/>
      <c r="AG18" s="120"/>
      <c r="AH18" s="120"/>
      <c r="AI18" s="120"/>
      <c r="AJ18" s="120"/>
      <c r="AK18" s="120"/>
      <c r="AL18" s="18" t="str">
        <f t="shared" si="5"/>
        <v>-</v>
      </c>
      <c r="AM18" s="62"/>
      <c r="AN18" s="62"/>
      <c r="AO18" s="62"/>
      <c r="AP18" s="62"/>
      <c r="AQ18" s="21"/>
      <c r="AR18" s="58"/>
    </row>
    <row r="19" spans="1:44" ht="14.25" thickBot="1">
      <c r="A19" s="66">
        <v>12</v>
      </c>
      <c r="B19" s="70">
        <f>Feuille_Renseignements!B14</f>
        <v>0</v>
      </c>
      <c r="C19" s="119"/>
      <c r="D19" s="120"/>
      <c r="E19" s="120"/>
      <c r="F19" s="18" t="str">
        <f t="shared" si="0"/>
        <v>-</v>
      </c>
      <c r="G19" s="143"/>
      <c r="H19" s="120"/>
      <c r="I19" s="120"/>
      <c r="J19" s="120"/>
      <c r="K19" s="18" t="str">
        <f t="shared" si="1"/>
        <v>-</v>
      </c>
      <c r="L19" s="143"/>
      <c r="M19" s="120"/>
      <c r="N19" s="120"/>
      <c r="O19" s="120"/>
      <c r="P19" s="18" t="str">
        <f t="shared" si="2"/>
        <v>-</v>
      </c>
      <c r="Q19" s="143"/>
      <c r="R19" s="120"/>
      <c r="S19" s="120"/>
      <c r="T19" s="120"/>
      <c r="U19" s="120"/>
      <c r="V19" s="120"/>
      <c r="W19" s="120"/>
      <c r="X19" s="18" t="str">
        <f t="shared" si="3"/>
        <v>-</v>
      </c>
      <c r="Y19" s="143"/>
      <c r="Z19" s="120"/>
      <c r="AA19" s="120"/>
      <c r="AB19" s="120"/>
      <c r="AC19" s="120"/>
      <c r="AD19" s="120"/>
      <c r="AE19" s="18" t="str">
        <f t="shared" si="4"/>
        <v>-</v>
      </c>
      <c r="AF19" s="143"/>
      <c r="AG19" s="120"/>
      <c r="AH19" s="120"/>
      <c r="AI19" s="120"/>
      <c r="AJ19" s="120"/>
      <c r="AK19" s="120"/>
      <c r="AL19" s="18" t="str">
        <f t="shared" si="5"/>
        <v>-</v>
      </c>
      <c r="AM19" s="62"/>
      <c r="AN19" s="62"/>
      <c r="AO19" s="62"/>
      <c r="AP19" s="62"/>
      <c r="AQ19" s="21"/>
      <c r="AR19" s="58"/>
    </row>
    <row r="20" spans="1:44" ht="14.25" thickBot="1">
      <c r="A20" s="66">
        <v>13</v>
      </c>
      <c r="B20" s="70">
        <f>Feuille_Renseignements!B15</f>
        <v>0</v>
      </c>
      <c r="C20" s="119"/>
      <c r="D20" s="120"/>
      <c r="E20" s="120"/>
      <c r="F20" s="18" t="str">
        <f t="shared" si="0"/>
        <v>-</v>
      </c>
      <c r="G20" s="143"/>
      <c r="H20" s="120"/>
      <c r="I20" s="120"/>
      <c r="J20" s="120"/>
      <c r="K20" s="18" t="str">
        <f t="shared" si="1"/>
        <v>-</v>
      </c>
      <c r="L20" s="143"/>
      <c r="M20" s="120"/>
      <c r="N20" s="120"/>
      <c r="O20" s="120"/>
      <c r="P20" s="18" t="str">
        <f t="shared" si="2"/>
        <v>-</v>
      </c>
      <c r="Q20" s="143"/>
      <c r="R20" s="120"/>
      <c r="S20" s="120"/>
      <c r="T20" s="120"/>
      <c r="U20" s="120"/>
      <c r="V20" s="120"/>
      <c r="W20" s="120"/>
      <c r="X20" s="18" t="str">
        <f t="shared" si="3"/>
        <v>-</v>
      </c>
      <c r="Y20" s="143"/>
      <c r="Z20" s="120"/>
      <c r="AA20" s="120"/>
      <c r="AB20" s="120"/>
      <c r="AC20" s="120"/>
      <c r="AD20" s="120"/>
      <c r="AE20" s="18" t="str">
        <f t="shared" si="4"/>
        <v>-</v>
      </c>
      <c r="AF20" s="143"/>
      <c r="AG20" s="120"/>
      <c r="AH20" s="120"/>
      <c r="AI20" s="120"/>
      <c r="AJ20" s="120"/>
      <c r="AK20" s="120"/>
      <c r="AL20" s="18" t="str">
        <f t="shared" si="5"/>
        <v>-</v>
      </c>
      <c r="AM20" s="62"/>
      <c r="AN20" s="62"/>
      <c r="AO20" s="62"/>
      <c r="AP20" s="62"/>
      <c r="AQ20" s="21"/>
      <c r="AR20" s="58"/>
    </row>
    <row r="21" spans="1:44" ht="14.25" thickBot="1">
      <c r="A21" s="66">
        <v>14</v>
      </c>
      <c r="B21" s="70">
        <f>Feuille_Renseignements!B16</f>
        <v>0</v>
      </c>
      <c r="C21" s="119"/>
      <c r="D21" s="120"/>
      <c r="E21" s="120"/>
      <c r="F21" s="18" t="str">
        <f t="shared" si="0"/>
        <v>-</v>
      </c>
      <c r="G21" s="143"/>
      <c r="H21" s="120"/>
      <c r="I21" s="120"/>
      <c r="J21" s="120"/>
      <c r="K21" s="18" t="str">
        <f t="shared" si="1"/>
        <v>-</v>
      </c>
      <c r="L21" s="143"/>
      <c r="M21" s="120"/>
      <c r="N21" s="120"/>
      <c r="O21" s="120"/>
      <c r="P21" s="18" t="str">
        <f t="shared" si="2"/>
        <v>-</v>
      </c>
      <c r="Q21" s="143"/>
      <c r="R21" s="120"/>
      <c r="S21" s="120"/>
      <c r="T21" s="120"/>
      <c r="U21" s="120"/>
      <c r="V21" s="120"/>
      <c r="W21" s="120"/>
      <c r="X21" s="18" t="str">
        <f t="shared" si="3"/>
        <v>-</v>
      </c>
      <c r="Y21" s="143"/>
      <c r="Z21" s="120"/>
      <c r="AA21" s="120"/>
      <c r="AB21" s="120"/>
      <c r="AC21" s="120"/>
      <c r="AD21" s="120"/>
      <c r="AE21" s="18" t="str">
        <f t="shared" si="4"/>
        <v>-</v>
      </c>
      <c r="AF21" s="143"/>
      <c r="AG21" s="120"/>
      <c r="AH21" s="120"/>
      <c r="AI21" s="120"/>
      <c r="AJ21" s="120"/>
      <c r="AK21" s="120"/>
      <c r="AL21" s="18" t="str">
        <f t="shared" si="5"/>
        <v>-</v>
      </c>
      <c r="AM21" s="62"/>
      <c r="AN21" s="62"/>
      <c r="AO21" s="62"/>
      <c r="AP21" s="62"/>
      <c r="AQ21" s="21"/>
      <c r="AR21" s="58"/>
    </row>
    <row r="22" spans="1:44" ht="14.25" thickBot="1">
      <c r="A22" s="66">
        <v>15</v>
      </c>
      <c r="B22" s="70">
        <f>Feuille_Renseignements!B17</f>
        <v>0</v>
      </c>
      <c r="C22" s="119"/>
      <c r="D22" s="120"/>
      <c r="E22" s="120"/>
      <c r="F22" s="18" t="str">
        <f t="shared" si="0"/>
        <v>-</v>
      </c>
      <c r="G22" s="143"/>
      <c r="H22" s="120"/>
      <c r="I22" s="120"/>
      <c r="J22" s="120"/>
      <c r="K22" s="18" t="str">
        <f t="shared" si="1"/>
        <v>-</v>
      </c>
      <c r="L22" s="143"/>
      <c r="M22" s="120"/>
      <c r="N22" s="120"/>
      <c r="O22" s="120"/>
      <c r="P22" s="18" t="str">
        <f t="shared" si="2"/>
        <v>-</v>
      </c>
      <c r="Q22" s="143"/>
      <c r="R22" s="120"/>
      <c r="S22" s="120"/>
      <c r="T22" s="120"/>
      <c r="U22" s="120"/>
      <c r="V22" s="120"/>
      <c r="W22" s="120"/>
      <c r="X22" s="18" t="str">
        <f t="shared" si="3"/>
        <v>-</v>
      </c>
      <c r="Y22" s="143"/>
      <c r="Z22" s="120"/>
      <c r="AA22" s="120"/>
      <c r="AB22" s="120"/>
      <c r="AC22" s="120"/>
      <c r="AD22" s="120"/>
      <c r="AE22" s="18" t="str">
        <f t="shared" si="4"/>
        <v>-</v>
      </c>
      <c r="AF22" s="143"/>
      <c r="AG22" s="120"/>
      <c r="AH22" s="120"/>
      <c r="AI22" s="120"/>
      <c r="AJ22" s="120"/>
      <c r="AK22" s="120"/>
      <c r="AL22" s="18" t="str">
        <f t="shared" si="5"/>
        <v>-</v>
      </c>
      <c r="AM22" s="62"/>
      <c r="AN22" s="62"/>
      <c r="AO22" s="62"/>
      <c r="AP22" s="62"/>
      <c r="AQ22" s="21"/>
      <c r="AR22" s="58"/>
    </row>
    <row r="23" spans="1:44" ht="14.25" thickBot="1">
      <c r="A23" s="66">
        <v>16</v>
      </c>
      <c r="B23" s="70">
        <f>Feuille_Renseignements!B18</f>
        <v>0</v>
      </c>
      <c r="C23" s="119"/>
      <c r="D23" s="120"/>
      <c r="E23" s="120"/>
      <c r="F23" s="18" t="str">
        <f t="shared" si="0"/>
        <v>-</v>
      </c>
      <c r="G23" s="143"/>
      <c r="H23" s="120"/>
      <c r="I23" s="120"/>
      <c r="J23" s="120"/>
      <c r="K23" s="18" t="str">
        <f t="shared" si="1"/>
        <v>-</v>
      </c>
      <c r="L23" s="143"/>
      <c r="M23" s="120"/>
      <c r="N23" s="120"/>
      <c r="O23" s="120"/>
      <c r="P23" s="18" t="str">
        <f t="shared" si="2"/>
        <v>-</v>
      </c>
      <c r="Q23" s="143"/>
      <c r="R23" s="120"/>
      <c r="S23" s="120"/>
      <c r="T23" s="120"/>
      <c r="U23" s="120"/>
      <c r="V23" s="120"/>
      <c r="W23" s="120"/>
      <c r="X23" s="18" t="str">
        <f t="shared" si="3"/>
        <v>-</v>
      </c>
      <c r="Y23" s="143"/>
      <c r="Z23" s="120"/>
      <c r="AA23" s="120"/>
      <c r="AB23" s="120"/>
      <c r="AC23" s="120"/>
      <c r="AD23" s="120"/>
      <c r="AE23" s="18" t="str">
        <f t="shared" si="4"/>
        <v>-</v>
      </c>
      <c r="AF23" s="143"/>
      <c r="AG23" s="120"/>
      <c r="AH23" s="120"/>
      <c r="AI23" s="120"/>
      <c r="AJ23" s="120"/>
      <c r="AK23" s="120"/>
      <c r="AL23" s="18" t="str">
        <f t="shared" si="5"/>
        <v>-</v>
      </c>
      <c r="AM23" s="62"/>
      <c r="AN23" s="62"/>
      <c r="AO23" s="62"/>
      <c r="AP23" s="62"/>
      <c r="AQ23" s="21"/>
      <c r="AR23" s="58"/>
    </row>
    <row r="24" spans="1:44" ht="14.25" thickBot="1">
      <c r="A24" s="66">
        <v>17</v>
      </c>
      <c r="B24" s="70">
        <f>Feuille_Renseignements!B19</f>
        <v>0</v>
      </c>
      <c r="C24" s="119"/>
      <c r="D24" s="120"/>
      <c r="E24" s="120"/>
      <c r="F24" s="18" t="str">
        <f t="shared" si="0"/>
        <v>-</v>
      </c>
      <c r="G24" s="143"/>
      <c r="H24" s="120"/>
      <c r="I24" s="120"/>
      <c r="J24" s="120"/>
      <c r="K24" s="18" t="str">
        <f t="shared" si="1"/>
        <v>-</v>
      </c>
      <c r="L24" s="143"/>
      <c r="M24" s="120"/>
      <c r="N24" s="120"/>
      <c r="O24" s="120"/>
      <c r="P24" s="18" t="str">
        <f t="shared" si="2"/>
        <v>-</v>
      </c>
      <c r="Q24" s="143"/>
      <c r="R24" s="120"/>
      <c r="S24" s="120"/>
      <c r="T24" s="120"/>
      <c r="U24" s="120"/>
      <c r="V24" s="120"/>
      <c r="W24" s="120"/>
      <c r="X24" s="18" t="str">
        <f t="shared" si="3"/>
        <v>-</v>
      </c>
      <c r="Y24" s="143"/>
      <c r="Z24" s="120"/>
      <c r="AA24" s="120"/>
      <c r="AB24" s="120"/>
      <c r="AC24" s="120"/>
      <c r="AD24" s="120"/>
      <c r="AE24" s="18" t="str">
        <f t="shared" si="4"/>
        <v>-</v>
      </c>
      <c r="AF24" s="143"/>
      <c r="AG24" s="120"/>
      <c r="AH24" s="120"/>
      <c r="AI24" s="120"/>
      <c r="AJ24" s="120"/>
      <c r="AK24" s="120"/>
      <c r="AL24" s="18" t="str">
        <f t="shared" si="5"/>
        <v>-</v>
      </c>
      <c r="AM24" s="62"/>
      <c r="AN24" s="62"/>
      <c r="AO24" s="62"/>
      <c r="AP24" s="62"/>
      <c r="AQ24" s="21"/>
      <c r="AR24" s="58"/>
    </row>
    <row r="25" spans="1:44" ht="14.25" thickBot="1">
      <c r="A25" s="66">
        <v>18</v>
      </c>
      <c r="B25" s="70">
        <f>Feuille_Renseignements!B20</f>
        <v>0</v>
      </c>
      <c r="C25" s="119"/>
      <c r="D25" s="120"/>
      <c r="E25" s="120"/>
      <c r="F25" s="18" t="str">
        <f t="shared" si="0"/>
        <v>-</v>
      </c>
      <c r="G25" s="143"/>
      <c r="H25" s="120"/>
      <c r="I25" s="120"/>
      <c r="J25" s="120"/>
      <c r="K25" s="18" t="str">
        <f t="shared" si="1"/>
        <v>-</v>
      </c>
      <c r="L25" s="143"/>
      <c r="M25" s="120"/>
      <c r="N25" s="120"/>
      <c r="O25" s="120"/>
      <c r="P25" s="18" t="str">
        <f t="shared" si="2"/>
        <v>-</v>
      </c>
      <c r="Q25" s="143"/>
      <c r="R25" s="120"/>
      <c r="S25" s="120"/>
      <c r="T25" s="120"/>
      <c r="U25" s="120"/>
      <c r="V25" s="120"/>
      <c r="W25" s="120"/>
      <c r="X25" s="18" t="str">
        <f t="shared" si="3"/>
        <v>-</v>
      </c>
      <c r="Y25" s="143"/>
      <c r="Z25" s="120"/>
      <c r="AA25" s="120"/>
      <c r="AB25" s="120"/>
      <c r="AC25" s="120"/>
      <c r="AD25" s="120"/>
      <c r="AE25" s="18" t="str">
        <f t="shared" si="4"/>
        <v>-</v>
      </c>
      <c r="AF25" s="143"/>
      <c r="AG25" s="120"/>
      <c r="AH25" s="120"/>
      <c r="AI25" s="120"/>
      <c r="AJ25" s="120"/>
      <c r="AK25" s="120"/>
      <c r="AL25" s="18" t="str">
        <f t="shared" si="5"/>
        <v>-</v>
      </c>
      <c r="AM25" s="62"/>
      <c r="AN25" s="62"/>
      <c r="AO25" s="62"/>
      <c r="AP25" s="62"/>
      <c r="AQ25" s="21"/>
      <c r="AR25" s="58"/>
    </row>
    <row r="26" spans="1:44" ht="14.25" thickBot="1">
      <c r="A26" s="66">
        <v>19</v>
      </c>
      <c r="B26" s="70">
        <f>Feuille_Renseignements!B21</f>
        <v>0</v>
      </c>
      <c r="C26" s="119"/>
      <c r="D26" s="120"/>
      <c r="E26" s="120"/>
      <c r="F26" s="18" t="str">
        <f t="shared" si="0"/>
        <v>-</v>
      </c>
      <c r="G26" s="143"/>
      <c r="H26" s="120"/>
      <c r="I26" s="120"/>
      <c r="J26" s="120"/>
      <c r="K26" s="18" t="str">
        <f t="shared" si="1"/>
        <v>-</v>
      </c>
      <c r="L26" s="143"/>
      <c r="M26" s="120"/>
      <c r="N26" s="120"/>
      <c r="O26" s="120"/>
      <c r="P26" s="18" t="str">
        <f t="shared" si="2"/>
        <v>-</v>
      </c>
      <c r="Q26" s="143"/>
      <c r="R26" s="120"/>
      <c r="S26" s="120"/>
      <c r="T26" s="120"/>
      <c r="U26" s="120"/>
      <c r="V26" s="120"/>
      <c r="W26" s="120"/>
      <c r="X26" s="18" t="str">
        <f t="shared" si="3"/>
        <v>-</v>
      </c>
      <c r="Y26" s="143"/>
      <c r="Z26" s="120"/>
      <c r="AA26" s="120"/>
      <c r="AB26" s="120"/>
      <c r="AC26" s="120"/>
      <c r="AD26" s="120"/>
      <c r="AE26" s="18" t="str">
        <f t="shared" si="4"/>
        <v>-</v>
      </c>
      <c r="AF26" s="143"/>
      <c r="AG26" s="120"/>
      <c r="AH26" s="120"/>
      <c r="AI26" s="120"/>
      <c r="AJ26" s="120"/>
      <c r="AK26" s="120"/>
      <c r="AL26" s="18" t="str">
        <f t="shared" si="5"/>
        <v>-</v>
      </c>
      <c r="AM26" s="62"/>
      <c r="AN26" s="62"/>
      <c r="AO26" s="62"/>
      <c r="AP26" s="62"/>
      <c r="AQ26" s="21"/>
      <c r="AR26" s="58"/>
    </row>
    <row r="27" spans="1:44" ht="14.25" thickBot="1">
      <c r="A27" s="66">
        <v>20</v>
      </c>
      <c r="B27" s="70">
        <f>Feuille_Renseignements!B22</f>
        <v>0</v>
      </c>
      <c r="C27" s="119"/>
      <c r="D27" s="120"/>
      <c r="E27" s="120"/>
      <c r="F27" s="18" t="str">
        <f t="shared" si="0"/>
        <v>-</v>
      </c>
      <c r="G27" s="143"/>
      <c r="H27" s="120"/>
      <c r="I27" s="120"/>
      <c r="J27" s="120"/>
      <c r="K27" s="18" t="str">
        <f t="shared" si="1"/>
        <v>-</v>
      </c>
      <c r="L27" s="143"/>
      <c r="M27" s="120"/>
      <c r="N27" s="120"/>
      <c r="O27" s="120"/>
      <c r="P27" s="18" t="str">
        <f t="shared" si="2"/>
        <v>-</v>
      </c>
      <c r="Q27" s="143"/>
      <c r="R27" s="120"/>
      <c r="S27" s="120"/>
      <c r="T27" s="120"/>
      <c r="U27" s="120"/>
      <c r="V27" s="120"/>
      <c r="W27" s="120"/>
      <c r="X27" s="18" t="str">
        <f t="shared" si="3"/>
        <v>-</v>
      </c>
      <c r="Y27" s="143"/>
      <c r="Z27" s="120"/>
      <c r="AA27" s="120"/>
      <c r="AB27" s="120"/>
      <c r="AC27" s="120"/>
      <c r="AD27" s="120"/>
      <c r="AE27" s="18" t="str">
        <f t="shared" si="4"/>
        <v>-</v>
      </c>
      <c r="AF27" s="143"/>
      <c r="AG27" s="120"/>
      <c r="AH27" s="120"/>
      <c r="AI27" s="120"/>
      <c r="AJ27" s="120"/>
      <c r="AK27" s="120"/>
      <c r="AL27" s="18" t="str">
        <f t="shared" si="5"/>
        <v>-</v>
      </c>
      <c r="AM27" s="62"/>
      <c r="AN27" s="62"/>
      <c r="AO27" s="62"/>
      <c r="AP27" s="62"/>
      <c r="AQ27" s="21"/>
      <c r="AR27" s="58"/>
    </row>
    <row r="28" spans="1:44" ht="14.25" thickBot="1">
      <c r="A28" s="66">
        <v>21</v>
      </c>
      <c r="B28" s="70">
        <f>Feuille_Renseignements!B23</f>
        <v>0</v>
      </c>
      <c r="C28" s="119"/>
      <c r="D28" s="120"/>
      <c r="E28" s="120"/>
      <c r="F28" s="18" t="str">
        <f t="shared" si="0"/>
        <v>-</v>
      </c>
      <c r="G28" s="143"/>
      <c r="H28" s="120"/>
      <c r="I28" s="120"/>
      <c r="J28" s="120"/>
      <c r="K28" s="18" t="str">
        <f t="shared" si="1"/>
        <v>-</v>
      </c>
      <c r="L28" s="143"/>
      <c r="M28" s="120"/>
      <c r="N28" s="120"/>
      <c r="O28" s="120"/>
      <c r="P28" s="18" t="str">
        <f t="shared" si="2"/>
        <v>-</v>
      </c>
      <c r="Q28" s="143"/>
      <c r="R28" s="120"/>
      <c r="S28" s="120"/>
      <c r="T28" s="120"/>
      <c r="U28" s="120"/>
      <c r="V28" s="120"/>
      <c r="W28" s="120"/>
      <c r="X28" s="18" t="str">
        <f t="shared" si="3"/>
        <v>-</v>
      </c>
      <c r="Y28" s="143"/>
      <c r="Z28" s="120"/>
      <c r="AA28" s="120"/>
      <c r="AB28" s="120"/>
      <c r="AC28" s="120"/>
      <c r="AD28" s="120"/>
      <c r="AE28" s="18" t="str">
        <f t="shared" si="4"/>
        <v>-</v>
      </c>
      <c r="AF28" s="143"/>
      <c r="AG28" s="120"/>
      <c r="AH28" s="120"/>
      <c r="AI28" s="120"/>
      <c r="AJ28" s="120"/>
      <c r="AK28" s="120"/>
      <c r="AL28" s="18" t="str">
        <f t="shared" si="5"/>
        <v>-</v>
      </c>
      <c r="AM28" s="62"/>
      <c r="AN28" s="62"/>
      <c r="AO28" s="62"/>
      <c r="AP28" s="62"/>
      <c r="AQ28" s="21"/>
      <c r="AR28" s="58"/>
    </row>
    <row r="29" spans="1:44" ht="14.25" thickBot="1">
      <c r="A29" s="66">
        <v>22</v>
      </c>
      <c r="B29" s="70">
        <f>Feuille_Renseignements!B24</f>
        <v>0</v>
      </c>
      <c r="C29" s="119"/>
      <c r="D29" s="120"/>
      <c r="E29" s="120"/>
      <c r="F29" s="18" t="str">
        <f t="shared" si="0"/>
        <v>-</v>
      </c>
      <c r="G29" s="143"/>
      <c r="H29" s="120"/>
      <c r="I29" s="120"/>
      <c r="J29" s="120"/>
      <c r="K29" s="18" t="str">
        <f t="shared" si="1"/>
        <v>-</v>
      </c>
      <c r="L29" s="143"/>
      <c r="M29" s="120"/>
      <c r="N29" s="120"/>
      <c r="O29" s="120"/>
      <c r="P29" s="18" t="str">
        <f t="shared" si="2"/>
        <v>-</v>
      </c>
      <c r="Q29" s="143"/>
      <c r="R29" s="120"/>
      <c r="S29" s="120"/>
      <c r="T29" s="120"/>
      <c r="U29" s="120"/>
      <c r="V29" s="120"/>
      <c r="W29" s="120"/>
      <c r="X29" s="18" t="str">
        <f t="shared" si="3"/>
        <v>-</v>
      </c>
      <c r="Y29" s="143"/>
      <c r="Z29" s="120"/>
      <c r="AA29" s="120"/>
      <c r="AB29" s="120"/>
      <c r="AC29" s="120"/>
      <c r="AD29" s="120"/>
      <c r="AE29" s="18" t="str">
        <f t="shared" si="4"/>
        <v>-</v>
      </c>
      <c r="AF29" s="143"/>
      <c r="AG29" s="120"/>
      <c r="AH29" s="120"/>
      <c r="AI29" s="120"/>
      <c r="AJ29" s="120"/>
      <c r="AK29" s="120"/>
      <c r="AL29" s="18" t="str">
        <f t="shared" si="5"/>
        <v>-</v>
      </c>
      <c r="AM29" s="62"/>
      <c r="AN29" s="62"/>
      <c r="AO29" s="62"/>
      <c r="AP29" s="62"/>
      <c r="AQ29" s="21"/>
      <c r="AR29" s="58"/>
    </row>
    <row r="30" spans="1:44" ht="14.25" thickBot="1">
      <c r="A30" s="66">
        <v>23</v>
      </c>
      <c r="B30" s="70">
        <f>Feuille_Renseignements!B25</f>
        <v>0</v>
      </c>
      <c r="C30" s="119"/>
      <c r="D30" s="120"/>
      <c r="E30" s="120"/>
      <c r="F30" s="18" t="str">
        <f t="shared" si="0"/>
        <v>-</v>
      </c>
      <c r="G30" s="143"/>
      <c r="H30" s="120"/>
      <c r="I30" s="120"/>
      <c r="J30" s="120"/>
      <c r="K30" s="18" t="str">
        <f t="shared" si="1"/>
        <v>-</v>
      </c>
      <c r="L30" s="143"/>
      <c r="M30" s="120"/>
      <c r="N30" s="120"/>
      <c r="O30" s="120"/>
      <c r="P30" s="18" t="str">
        <f t="shared" si="2"/>
        <v>-</v>
      </c>
      <c r="Q30" s="143"/>
      <c r="R30" s="120"/>
      <c r="S30" s="120"/>
      <c r="T30" s="120"/>
      <c r="U30" s="120"/>
      <c r="V30" s="120"/>
      <c r="W30" s="120"/>
      <c r="X30" s="18" t="str">
        <f t="shared" si="3"/>
        <v>-</v>
      </c>
      <c r="Y30" s="143"/>
      <c r="Z30" s="120"/>
      <c r="AA30" s="120"/>
      <c r="AB30" s="120"/>
      <c r="AC30" s="120"/>
      <c r="AD30" s="120"/>
      <c r="AE30" s="18" t="str">
        <f t="shared" si="4"/>
        <v>-</v>
      </c>
      <c r="AF30" s="143"/>
      <c r="AG30" s="120"/>
      <c r="AH30" s="120"/>
      <c r="AI30" s="120"/>
      <c r="AJ30" s="120"/>
      <c r="AK30" s="120"/>
      <c r="AL30" s="18" t="str">
        <f t="shared" si="5"/>
        <v>-</v>
      </c>
      <c r="AM30" s="62"/>
      <c r="AN30" s="62"/>
      <c r="AO30" s="62"/>
      <c r="AP30" s="62"/>
      <c r="AQ30" s="21"/>
      <c r="AR30" s="58"/>
    </row>
    <row r="31" spans="1:44" ht="14.25" thickBot="1">
      <c r="A31" s="66">
        <v>24</v>
      </c>
      <c r="B31" s="70">
        <f>Feuille_Renseignements!B26</f>
        <v>0</v>
      </c>
      <c r="C31" s="119"/>
      <c r="D31" s="120"/>
      <c r="E31" s="120"/>
      <c r="F31" s="18" t="str">
        <f t="shared" si="0"/>
        <v>-</v>
      </c>
      <c r="G31" s="143"/>
      <c r="H31" s="120"/>
      <c r="I31" s="120"/>
      <c r="J31" s="120"/>
      <c r="K31" s="18" t="str">
        <f t="shared" si="1"/>
        <v>-</v>
      </c>
      <c r="L31" s="143"/>
      <c r="M31" s="120"/>
      <c r="N31" s="120"/>
      <c r="O31" s="120"/>
      <c r="P31" s="18" t="str">
        <f t="shared" si="2"/>
        <v>-</v>
      </c>
      <c r="Q31" s="143"/>
      <c r="R31" s="120"/>
      <c r="S31" s="120"/>
      <c r="T31" s="120"/>
      <c r="U31" s="120"/>
      <c r="V31" s="120"/>
      <c r="W31" s="120"/>
      <c r="X31" s="18" t="str">
        <f t="shared" si="3"/>
        <v>-</v>
      </c>
      <c r="Y31" s="143"/>
      <c r="Z31" s="120"/>
      <c r="AA31" s="120"/>
      <c r="AB31" s="120"/>
      <c r="AC31" s="120"/>
      <c r="AD31" s="120"/>
      <c r="AE31" s="18" t="str">
        <f t="shared" si="4"/>
        <v>-</v>
      </c>
      <c r="AF31" s="143"/>
      <c r="AG31" s="120"/>
      <c r="AH31" s="120"/>
      <c r="AI31" s="120"/>
      <c r="AJ31" s="120"/>
      <c r="AK31" s="120"/>
      <c r="AL31" s="18" t="str">
        <f t="shared" si="5"/>
        <v>-</v>
      </c>
      <c r="AM31" s="62"/>
      <c r="AN31" s="62"/>
      <c r="AO31" s="62"/>
      <c r="AP31" s="62"/>
      <c r="AQ31" s="21"/>
      <c r="AR31" s="58"/>
    </row>
    <row r="32" spans="1:44" ht="14.25" thickBot="1">
      <c r="A32" s="66">
        <v>25</v>
      </c>
      <c r="B32" s="70">
        <f>Feuille_Renseignements!B27</f>
        <v>0</v>
      </c>
      <c r="C32" s="119"/>
      <c r="D32" s="120"/>
      <c r="E32" s="120"/>
      <c r="F32" s="18" t="str">
        <f t="shared" si="0"/>
        <v>-</v>
      </c>
      <c r="G32" s="143"/>
      <c r="H32" s="120"/>
      <c r="I32" s="120"/>
      <c r="J32" s="120"/>
      <c r="K32" s="18" t="str">
        <f t="shared" si="1"/>
        <v>-</v>
      </c>
      <c r="L32" s="143"/>
      <c r="M32" s="120"/>
      <c r="N32" s="120"/>
      <c r="O32" s="120"/>
      <c r="P32" s="18" t="str">
        <f t="shared" si="2"/>
        <v>-</v>
      </c>
      <c r="Q32" s="143"/>
      <c r="R32" s="120"/>
      <c r="S32" s="120"/>
      <c r="T32" s="120"/>
      <c r="U32" s="120"/>
      <c r="V32" s="120"/>
      <c r="W32" s="120"/>
      <c r="X32" s="18" t="str">
        <f t="shared" si="3"/>
        <v>-</v>
      </c>
      <c r="Y32" s="143"/>
      <c r="Z32" s="120"/>
      <c r="AA32" s="120"/>
      <c r="AB32" s="120"/>
      <c r="AC32" s="120"/>
      <c r="AD32" s="120"/>
      <c r="AE32" s="18" t="str">
        <f t="shared" si="4"/>
        <v>-</v>
      </c>
      <c r="AF32" s="143"/>
      <c r="AG32" s="120"/>
      <c r="AH32" s="120"/>
      <c r="AI32" s="120"/>
      <c r="AJ32" s="120"/>
      <c r="AK32" s="120"/>
      <c r="AL32" s="18" t="str">
        <f t="shared" si="5"/>
        <v>-</v>
      </c>
      <c r="AM32" s="62"/>
      <c r="AN32" s="62"/>
      <c r="AO32" s="62"/>
      <c r="AP32" s="62"/>
      <c r="AQ32" s="21"/>
      <c r="AR32" s="58"/>
    </row>
    <row r="33" spans="1:44" ht="14.25" thickBot="1">
      <c r="A33" s="66">
        <v>26</v>
      </c>
      <c r="B33" s="70">
        <f>Feuille_Renseignements!B28</f>
        <v>0</v>
      </c>
      <c r="C33" s="119"/>
      <c r="D33" s="120"/>
      <c r="E33" s="120"/>
      <c r="F33" s="18" t="str">
        <f t="shared" si="0"/>
        <v>-</v>
      </c>
      <c r="G33" s="143"/>
      <c r="H33" s="120"/>
      <c r="I33" s="120"/>
      <c r="J33" s="120"/>
      <c r="K33" s="18" t="str">
        <f t="shared" si="1"/>
        <v>-</v>
      </c>
      <c r="L33" s="143"/>
      <c r="M33" s="120"/>
      <c r="N33" s="120"/>
      <c r="O33" s="120"/>
      <c r="P33" s="18" t="str">
        <f t="shared" si="2"/>
        <v>-</v>
      </c>
      <c r="Q33" s="143"/>
      <c r="R33" s="120"/>
      <c r="S33" s="120"/>
      <c r="T33" s="120"/>
      <c r="U33" s="120"/>
      <c r="V33" s="120"/>
      <c r="W33" s="120"/>
      <c r="X33" s="18" t="str">
        <f t="shared" si="3"/>
        <v>-</v>
      </c>
      <c r="Y33" s="143"/>
      <c r="Z33" s="120"/>
      <c r="AA33" s="120"/>
      <c r="AB33" s="120"/>
      <c r="AC33" s="120"/>
      <c r="AD33" s="120"/>
      <c r="AE33" s="18" t="str">
        <f t="shared" si="4"/>
        <v>-</v>
      </c>
      <c r="AF33" s="143"/>
      <c r="AG33" s="120"/>
      <c r="AH33" s="120"/>
      <c r="AI33" s="120"/>
      <c r="AJ33" s="120"/>
      <c r="AK33" s="120"/>
      <c r="AL33" s="18" t="str">
        <f t="shared" si="5"/>
        <v>-</v>
      </c>
      <c r="AM33" s="62"/>
      <c r="AN33" s="62"/>
      <c r="AO33" s="62"/>
      <c r="AP33" s="62"/>
      <c r="AQ33" s="21"/>
      <c r="AR33" s="58"/>
    </row>
    <row r="34" spans="1:44" ht="14.25" thickBot="1">
      <c r="A34" s="66">
        <v>27</v>
      </c>
      <c r="B34" s="70">
        <f>Feuille_Renseignements!B29</f>
        <v>0</v>
      </c>
      <c r="C34" s="119"/>
      <c r="D34" s="120"/>
      <c r="E34" s="120"/>
      <c r="F34" s="18" t="str">
        <f t="shared" si="0"/>
        <v>-</v>
      </c>
      <c r="G34" s="143"/>
      <c r="H34" s="120"/>
      <c r="I34" s="120"/>
      <c r="J34" s="120"/>
      <c r="K34" s="18" t="str">
        <f t="shared" si="1"/>
        <v>-</v>
      </c>
      <c r="L34" s="143"/>
      <c r="M34" s="120"/>
      <c r="N34" s="120"/>
      <c r="O34" s="120"/>
      <c r="P34" s="18" t="str">
        <f t="shared" si="2"/>
        <v>-</v>
      </c>
      <c r="Q34" s="143"/>
      <c r="R34" s="120"/>
      <c r="S34" s="120"/>
      <c r="T34" s="120"/>
      <c r="U34" s="120"/>
      <c r="V34" s="120"/>
      <c r="W34" s="120"/>
      <c r="X34" s="18" t="str">
        <f t="shared" si="3"/>
        <v>-</v>
      </c>
      <c r="Y34" s="143"/>
      <c r="Z34" s="120"/>
      <c r="AA34" s="120"/>
      <c r="AB34" s="120"/>
      <c r="AC34" s="120"/>
      <c r="AD34" s="120"/>
      <c r="AE34" s="18" t="str">
        <f t="shared" si="4"/>
        <v>-</v>
      </c>
      <c r="AF34" s="143"/>
      <c r="AG34" s="120"/>
      <c r="AH34" s="120"/>
      <c r="AI34" s="120"/>
      <c r="AJ34" s="120"/>
      <c r="AK34" s="120"/>
      <c r="AL34" s="18" t="str">
        <f t="shared" si="5"/>
        <v>-</v>
      </c>
      <c r="AM34" s="62"/>
      <c r="AN34" s="62"/>
      <c r="AO34" s="62"/>
      <c r="AP34" s="62"/>
      <c r="AQ34" s="21"/>
      <c r="AR34" s="58"/>
    </row>
    <row r="35" spans="1:44" ht="14.25" thickBot="1">
      <c r="A35" s="67">
        <v>28</v>
      </c>
      <c r="B35" s="70">
        <f>Feuille_Renseignements!B30</f>
        <v>0</v>
      </c>
      <c r="C35" s="121"/>
      <c r="D35" s="122"/>
      <c r="E35" s="122"/>
      <c r="F35" s="19" t="str">
        <f t="shared" si="0"/>
        <v>-</v>
      </c>
      <c r="G35" s="144"/>
      <c r="H35" s="122"/>
      <c r="I35" s="122"/>
      <c r="J35" s="122"/>
      <c r="K35" s="19" t="str">
        <f t="shared" si="1"/>
        <v>-</v>
      </c>
      <c r="L35" s="144"/>
      <c r="M35" s="122"/>
      <c r="N35" s="122"/>
      <c r="O35" s="122"/>
      <c r="P35" s="19" t="str">
        <f t="shared" si="2"/>
        <v>-</v>
      </c>
      <c r="Q35" s="144"/>
      <c r="R35" s="122"/>
      <c r="S35" s="122"/>
      <c r="T35" s="122"/>
      <c r="U35" s="122"/>
      <c r="V35" s="122"/>
      <c r="W35" s="122"/>
      <c r="X35" s="19" t="str">
        <f t="shared" si="3"/>
        <v>-</v>
      </c>
      <c r="Y35" s="144"/>
      <c r="Z35" s="120"/>
      <c r="AA35" s="122"/>
      <c r="AB35" s="122"/>
      <c r="AC35" s="122"/>
      <c r="AD35" s="120"/>
      <c r="AE35" s="19" t="str">
        <f t="shared" si="4"/>
        <v>-</v>
      </c>
      <c r="AF35" s="144"/>
      <c r="AG35" s="122"/>
      <c r="AH35" s="122"/>
      <c r="AI35" s="122"/>
      <c r="AJ35" s="122"/>
      <c r="AK35" s="122"/>
      <c r="AL35" s="19" t="str">
        <f t="shared" si="5"/>
        <v>-</v>
      </c>
      <c r="AM35" s="62"/>
      <c r="AN35" s="62"/>
      <c r="AO35" s="62"/>
      <c r="AP35" s="62"/>
      <c r="AQ35" s="21"/>
      <c r="AR35" s="58"/>
    </row>
    <row r="36" spans="2:44" ht="13.5">
      <c r="B36" s="4" t="s">
        <v>100</v>
      </c>
      <c r="C36" s="20"/>
      <c r="D36" s="20"/>
      <c r="E36" s="20"/>
      <c r="F36" s="21" t="e">
        <f>AVERAGE(F8:F35)</f>
        <v>#DIV/0!</v>
      </c>
      <c r="G36" s="20"/>
      <c r="H36" s="20"/>
      <c r="I36" s="20"/>
      <c r="J36" s="20"/>
      <c r="K36" s="21" t="e">
        <f>AVERAGE(K8:K35)</f>
        <v>#DIV/0!</v>
      </c>
      <c r="L36" s="20"/>
      <c r="M36" s="20"/>
      <c r="N36" s="20"/>
      <c r="O36" s="20"/>
      <c r="P36" s="21" t="e">
        <f>AVERAGE(P8:P35)</f>
        <v>#DIV/0!</v>
      </c>
      <c r="Q36" s="20"/>
      <c r="R36" s="21"/>
      <c r="S36" s="20"/>
      <c r="T36" s="20"/>
      <c r="U36" s="20"/>
      <c r="X36" s="21" t="e">
        <f>AVERAGE(W8:W35)</f>
        <v>#DIV/0!</v>
      </c>
      <c r="Y36" s="145"/>
      <c r="Z36" s="146"/>
      <c r="AA36" s="145"/>
      <c r="AB36" s="145"/>
      <c r="AC36" s="145"/>
      <c r="AD36" s="147"/>
      <c r="AE36" s="21" t="e">
        <f>AVERAGE(AE8:AE35)</f>
        <v>#DIV/0!</v>
      </c>
      <c r="AG36" s="20"/>
      <c r="AH36" s="20"/>
      <c r="AI36" s="21"/>
      <c r="AJ36" s="20"/>
      <c r="AK36" s="20"/>
      <c r="AL36" s="21" t="e">
        <f>AVERAGE(AL8:AL35)</f>
        <v>#DIV/0!</v>
      </c>
      <c r="AM36" s="62"/>
      <c r="AN36" s="62"/>
      <c r="AO36" s="62"/>
      <c r="AP36" s="62"/>
      <c r="AQ36" s="21"/>
      <c r="AR36" s="58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63"/>
      <c r="AL37" s="63"/>
      <c r="AM37" s="63"/>
      <c r="AN37" s="63"/>
      <c r="AO37" s="63"/>
      <c r="AP37" s="63"/>
      <c r="AQ37" s="16"/>
      <c r="AR37" s="58"/>
    </row>
    <row r="38" spans="2:55" ht="13.5">
      <c r="B38" s="4" t="s">
        <v>101</v>
      </c>
      <c r="D38" s="5"/>
      <c r="E38" s="5"/>
      <c r="F38" s="160" t="e">
        <f>STDEV(F8:F35)</f>
        <v>#DIV/0!</v>
      </c>
      <c r="G38" s="160"/>
      <c r="H38" s="160"/>
      <c r="I38" s="160"/>
      <c r="J38" s="160"/>
      <c r="K38" s="160" t="e">
        <f>STDEV(K8:K35)</f>
        <v>#DIV/0!</v>
      </c>
      <c r="L38" s="160"/>
      <c r="M38" s="160"/>
      <c r="N38" s="160"/>
      <c r="O38" s="160"/>
      <c r="P38" s="160" t="e">
        <f>STDEV(P8:P35)</f>
        <v>#DIV/0!</v>
      </c>
      <c r="Q38" s="160"/>
      <c r="R38" s="160"/>
      <c r="S38" s="160"/>
      <c r="T38" s="160"/>
      <c r="U38" s="160"/>
      <c r="V38" s="160"/>
      <c r="W38" s="160"/>
      <c r="X38" s="160" t="e">
        <f>STDEV(X8:X35)</f>
        <v>#DIV/0!</v>
      </c>
      <c r="Y38" s="160"/>
      <c r="Z38" s="160"/>
      <c r="AA38" s="160"/>
      <c r="AB38" s="160"/>
      <c r="AC38" s="160"/>
      <c r="AD38" s="160"/>
      <c r="AE38" s="160" t="e">
        <f>STDEV(AE8:AE35)</f>
        <v>#DIV/0!</v>
      </c>
      <c r="AF38" s="160"/>
      <c r="AG38" s="160"/>
      <c r="AH38" s="160"/>
      <c r="AI38" s="160"/>
      <c r="AJ38" s="160"/>
      <c r="AK38" s="160"/>
      <c r="AL38" s="160" t="e">
        <f>STDEV(AL8:AL35)</f>
        <v>#DIV/0!</v>
      </c>
      <c r="AM38" s="161"/>
      <c r="AN38" s="160"/>
      <c r="AO38" s="161"/>
      <c r="AP38" s="161"/>
      <c r="AQ38" s="161"/>
      <c r="AR38" s="160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</row>
    <row r="39" spans="37:44" ht="13.5">
      <c r="AK39" s="58"/>
      <c r="AL39" s="58"/>
      <c r="AM39" s="58"/>
      <c r="AN39" s="58"/>
      <c r="AO39" s="58"/>
      <c r="AP39" s="58"/>
      <c r="AQ39" s="58"/>
      <c r="AR39" s="58"/>
    </row>
    <row r="40" spans="37:44" ht="13.5">
      <c r="AK40" s="58"/>
      <c r="AL40" s="58"/>
      <c r="AM40" s="58"/>
      <c r="AN40" s="58"/>
      <c r="AO40" s="58"/>
      <c r="AP40" s="58"/>
      <c r="AQ40" s="58"/>
      <c r="AR40" s="58"/>
    </row>
    <row r="41" spans="37:44" ht="13.5">
      <c r="AK41" s="58"/>
      <c r="AL41" s="58"/>
      <c r="AM41" s="58"/>
      <c r="AN41" s="58"/>
      <c r="AO41" s="58"/>
      <c r="AP41" s="58"/>
      <c r="AQ41" s="58"/>
      <c r="AR41" s="58"/>
    </row>
    <row r="42" spans="37:44" ht="13.5">
      <c r="AK42" s="58"/>
      <c r="AL42" s="58"/>
      <c r="AM42" s="58"/>
      <c r="AN42" s="58"/>
      <c r="AO42" s="58"/>
      <c r="AP42" s="58"/>
      <c r="AQ42" s="58"/>
      <c r="AR42" s="58"/>
    </row>
    <row r="43" spans="37:44" ht="13.5">
      <c r="AK43" s="58"/>
      <c r="AL43" s="58"/>
      <c r="AM43" s="58"/>
      <c r="AN43" s="58"/>
      <c r="AO43" s="58"/>
      <c r="AP43" s="58"/>
      <c r="AQ43" s="58"/>
      <c r="AR43" s="58"/>
    </row>
    <row r="44" spans="37:44" ht="13.5">
      <c r="AK44" s="58"/>
      <c r="AL44" s="58"/>
      <c r="AM44" s="58"/>
      <c r="AN44" s="58"/>
      <c r="AO44" s="58"/>
      <c r="AP44" s="58"/>
      <c r="AQ44" s="58"/>
      <c r="AR44" s="58"/>
    </row>
    <row r="45" spans="37:44" ht="13.5">
      <c r="AK45" s="58"/>
      <c r="AL45" s="58"/>
      <c r="AM45" s="58"/>
      <c r="AN45" s="58"/>
      <c r="AO45" s="58"/>
      <c r="AP45" s="58"/>
      <c r="AQ45" s="58"/>
      <c r="AR45" s="58"/>
    </row>
    <row r="46" spans="37:44" ht="13.5">
      <c r="AK46" s="58"/>
      <c r="AL46" s="58"/>
      <c r="AM46" s="58"/>
      <c r="AN46" s="58"/>
      <c r="AO46" s="58"/>
      <c r="AP46" s="58"/>
      <c r="AQ46" s="58"/>
      <c r="AR46" s="58"/>
    </row>
    <row r="47" spans="37:44" ht="13.5">
      <c r="AK47" s="58"/>
      <c r="AL47" s="58"/>
      <c r="AM47" s="58"/>
      <c r="AN47" s="58"/>
      <c r="AO47" s="58"/>
      <c r="AP47" s="58"/>
      <c r="AQ47" s="58"/>
      <c r="AR47" s="58"/>
    </row>
    <row r="48" spans="37:44" ht="13.5">
      <c r="AK48" s="58"/>
      <c r="AL48" s="58"/>
      <c r="AM48" s="58"/>
      <c r="AN48" s="58"/>
      <c r="AO48" s="58"/>
      <c r="AP48" s="58"/>
      <c r="AQ48" s="58"/>
      <c r="AR48" s="58"/>
    </row>
    <row r="49" spans="37:44" ht="13.5">
      <c r="AK49" s="58"/>
      <c r="AL49" s="58"/>
      <c r="AM49" s="58"/>
      <c r="AN49" s="58"/>
      <c r="AO49" s="58"/>
      <c r="AP49" s="58"/>
      <c r="AQ49" s="58"/>
      <c r="AR49" s="58"/>
    </row>
    <row r="50" spans="37:44" ht="13.5">
      <c r="AK50" s="58"/>
      <c r="AL50" s="58"/>
      <c r="AM50" s="58"/>
      <c r="AN50" s="58"/>
      <c r="AO50" s="58"/>
      <c r="AP50" s="58"/>
      <c r="AQ50" s="58"/>
      <c r="AR50" s="58"/>
    </row>
    <row r="51" spans="37:44" ht="13.5">
      <c r="AK51" s="58"/>
      <c r="AL51" s="58"/>
      <c r="AM51" s="58"/>
      <c r="AN51" s="58"/>
      <c r="AO51" s="58"/>
      <c r="AP51" s="58"/>
      <c r="AQ51" s="58"/>
      <c r="AR51" s="58"/>
    </row>
    <row r="52" spans="37:44" ht="13.5">
      <c r="AK52" s="58"/>
      <c r="AL52" s="58"/>
      <c r="AM52" s="58"/>
      <c r="AN52" s="58"/>
      <c r="AO52" s="58"/>
      <c r="AP52" s="58"/>
      <c r="AQ52" s="58"/>
      <c r="AR52" s="58"/>
    </row>
    <row r="53" spans="37:44" ht="13.5">
      <c r="AK53" s="58"/>
      <c r="AL53" s="58"/>
      <c r="AM53" s="58"/>
      <c r="AN53" s="58"/>
      <c r="AO53" s="58"/>
      <c r="AP53" s="58"/>
      <c r="AQ53" s="58"/>
      <c r="AR53" s="58"/>
    </row>
  </sheetData>
  <sheetProtection sheet="1" objects="1" scenarios="1"/>
  <mergeCells count="20">
    <mergeCell ref="C2:F2"/>
    <mergeCell ref="G4:K4"/>
    <mergeCell ref="G2:K2"/>
    <mergeCell ref="Q1:AL1"/>
    <mergeCell ref="Y2:AE2"/>
    <mergeCell ref="Y4:AE4"/>
    <mergeCell ref="AF2:AL2"/>
    <mergeCell ref="AF3:AL3"/>
    <mergeCell ref="AF4:AL4"/>
    <mergeCell ref="Y3:AE3"/>
    <mergeCell ref="C1:P1"/>
    <mergeCell ref="L2:P2"/>
    <mergeCell ref="L4:P4"/>
    <mergeCell ref="Q4:X4"/>
    <mergeCell ref="Q2:X2"/>
    <mergeCell ref="C3:F3"/>
    <mergeCell ref="G3:K3"/>
    <mergeCell ref="L3:P3"/>
    <mergeCell ref="Q3:X3"/>
    <mergeCell ref="C4:F4"/>
  </mergeCells>
  <conditionalFormatting sqref="AM8:AP37 F6 R37 AD12:AD35 C8:E37 Q8:Q37 S8:U37 L8:O37 W37:X37 G8:J37 K37 Y8:Y37 AE37:AL37 AI6 AG8:AH36 AJ8:AK36 AF8:AF35 Z12:Z35 AA12:AC37 Z8:AD11 R8:R35 AI8:AI35 V8:W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K8:K35 P8:P35 X8:X35 AE8:AE35 AL8:AL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hyperlinks>
    <hyperlink ref="C2:F2" r:id="rId1" display="EGCADA01.pdf"/>
    <hyperlink ref="G2:K2" r:id="rId2" display="EGCADB01.pdf"/>
    <hyperlink ref="L2:P2" r:id="rId3" display="EGCADC01.pdf"/>
    <hyperlink ref="Q2:X2" r:id="rId4" display="ECPACC01.pdf"/>
    <hyperlink ref="Y2:AE2" r:id="rId5" display="EGCACA01.pdf"/>
    <hyperlink ref="AF2:AL2" r:id="rId6" display="EGSACA01.pdf"/>
  </hyperlinks>
  <printOptions/>
  <pageMargins left="0.75" right="0.75" top="0.67" bottom="1" header="0.4921259845" footer="0.4921259845"/>
  <pageSetup fitToHeight="1" fitToWidth="1" horizontalDpi="300" verticalDpi="300" orientation="landscape" paperSize="9" scale="74" r:id="rId7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BC53"/>
  <sheetViews>
    <sheetView workbookViewId="0" topLeftCell="G1">
      <selection activeCell="AB2" sqref="AB2:AH2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7" width="4.28125" style="4" customWidth="1"/>
    <col min="8" max="11" width="4.28125" style="1" customWidth="1"/>
    <col min="12" max="34" width="4.28125" style="4" customWidth="1"/>
    <col min="35" max="16384" width="3.8515625" style="4" customWidth="1"/>
  </cols>
  <sheetData>
    <row r="1" spans="2:38" s="10" customFormat="1" ht="28.5" customHeight="1" thickBot="1">
      <c r="B1" s="22" t="s">
        <v>133</v>
      </c>
      <c r="C1" s="182" t="s">
        <v>149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4"/>
      <c r="AI1" s="52"/>
      <c r="AJ1" s="52"/>
      <c r="AK1" s="64"/>
      <c r="AL1" s="53"/>
    </row>
    <row r="2" spans="2:38" s="3" customFormat="1" ht="12.75">
      <c r="B2" s="24" t="s">
        <v>48</v>
      </c>
      <c r="C2" s="224" t="s">
        <v>349</v>
      </c>
      <c r="D2" s="225"/>
      <c r="E2" s="225"/>
      <c r="F2" s="225"/>
      <c r="G2" s="226"/>
      <c r="H2" s="221" t="s">
        <v>350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1" t="s">
        <v>351</v>
      </c>
      <c r="X2" s="222"/>
      <c r="Y2" s="222"/>
      <c r="Z2" s="222"/>
      <c r="AA2" s="223"/>
      <c r="AB2" s="221" t="s">
        <v>352</v>
      </c>
      <c r="AC2" s="222"/>
      <c r="AD2" s="222"/>
      <c r="AE2" s="222"/>
      <c r="AF2" s="222"/>
      <c r="AG2" s="222"/>
      <c r="AH2" s="223"/>
      <c r="AI2" s="54"/>
      <c r="AJ2" s="54"/>
      <c r="AK2" s="54"/>
      <c r="AL2" s="55"/>
    </row>
    <row r="3" spans="2:38" s="3" customFormat="1" ht="13.5">
      <c r="B3" s="24" t="s">
        <v>49</v>
      </c>
      <c r="C3" s="190"/>
      <c r="D3" s="191"/>
      <c r="E3" s="191"/>
      <c r="F3" s="191"/>
      <c r="G3" s="192"/>
      <c r="H3" s="174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4"/>
      <c r="X3" s="175"/>
      <c r="Y3" s="175"/>
      <c r="Z3" s="175"/>
      <c r="AA3" s="176"/>
      <c r="AB3" s="174"/>
      <c r="AC3" s="175"/>
      <c r="AD3" s="175"/>
      <c r="AE3" s="175"/>
      <c r="AF3" s="175"/>
      <c r="AG3" s="175"/>
      <c r="AH3" s="176"/>
      <c r="AI3" s="56"/>
      <c r="AJ3" s="56"/>
      <c r="AK3" s="56"/>
      <c r="AL3" s="55"/>
    </row>
    <row r="4" spans="2:38" ht="48" customHeight="1">
      <c r="B4" s="25" t="s">
        <v>50</v>
      </c>
      <c r="C4" s="171" t="s">
        <v>165</v>
      </c>
      <c r="D4" s="172"/>
      <c r="E4" s="172"/>
      <c r="F4" s="172"/>
      <c r="G4" s="173"/>
      <c r="H4" s="171" t="s">
        <v>170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1" t="s">
        <v>186</v>
      </c>
      <c r="X4" s="172"/>
      <c r="Y4" s="172"/>
      <c r="Z4" s="172"/>
      <c r="AA4" s="173"/>
      <c r="AB4" s="171" t="s">
        <v>187</v>
      </c>
      <c r="AC4" s="172"/>
      <c r="AD4" s="172"/>
      <c r="AE4" s="172"/>
      <c r="AF4" s="172"/>
      <c r="AG4" s="172"/>
      <c r="AH4" s="173"/>
      <c r="AI4" s="57"/>
      <c r="AJ4" s="57"/>
      <c r="AK4" s="57"/>
      <c r="AL4" s="58"/>
    </row>
    <row r="5" spans="2:38" s="5" customFormat="1" ht="123" customHeight="1">
      <c r="B5" s="23" t="s">
        <v>51</v>
      </c>
      <c r="C5" s="45" t="s">
        <v>166</v>
      </c>
      <c r="D5" s="36" t="s">
        <v>167</v>
      </c>
      <c r="E5" s="36" t="s">
        <v>168</v>
      </c>
      <c r="F5" s="36" t="s">
        <v>169</v>
      </c>
      <c r="G5" s="9"/>
      <c r="H5" s="8" t="s">
        <v>176</v>
      </c>
      <c r="I5" s="6" t="s">
        <v>177</v>
      </c>
      <c r="J5" s="6" t="s">
        <v>178</v>
      </c>
      <c r="K5" s="6" t="s">
        <v>171</v>
      </c>
      <c r="L5" s="36" t="s">
        <v>172</v>
      </c>
      <c r="M5" s="36" t="s">
        <v>173</v>
      </c>
      <c r="N5" s="36" t="s">
        <v>174</v>
      </c>
      <c r="O5" s="36" t="s">
        <v>175</v>
      </c>
      <c r="P5" s="36" t="s">
        <v>179</v>
      </c>
      <c r="Q5" s="36" t="s">
        <v>180</v>
      </c>
      <c r="R5" s="36" t="s">
        <v>181</v>
      </c>
      <c r="S5" s="36" t="s">
        <v>182</v>
      </c>
      <c r="T5" s="36" t="s">
        <v>183</v>
      </c>
      <c r="U5" s="36" t="s">
        <v>184</v>
      </c>
      <c r="V5" s="27"/>
      <c r="W5" s="45" t="s">
        <v>185</v>
      </c>
      <c r="X5" s="36" t="s">
        <v>185</v>
      </c>
      <c r="Y5" s="36" t="s">
        <v>185</v>
      </c>
      <c r="Z5" s="36" t="s">
        <v>185</v>
      </c>
      <c r="AA5" s="2"/>
      <c r="AB5" s="45" t="s">
        <v>188</v>
      </c>
      <c r="AC5" s="36" t="s">
        <v>188</v>
      </c>
      <c r="AD5" s="36" t="s">
        <v>188</v>
      </c>
      <c r="AE5" s="36" t="s">
        <v>188</v>
      </c>
      <c r="AF5" s="36" t="s">
        <v>188</v>
      </c>
      <c r="AG5" s="36" t="s">
        <v>188</v>
      </c>
      <c r="AH5" s="9"/>
      <c r="AI5" s="36"/>
      <c r="AJ5" s="36"/>
      <c r="AK5" s="36"/>
      <c r="AL5" s="41"/>
    </row>
    <row r="6" spans="3:38" s="14" customFormat="1" ht="18.75" customHeight="1" thickBot="1">
      <c r="C6" s="11" t="s">
        <v>4</v>
      </c>
      <c r="D6" s="12" t="s">
        <v>6</v>
      </c>
      <c r="E6" s="12" t="s">
        <v>7</v>
      </c>
      <c r="F6" s="12" t="s">
        <v>9</v>
      </c>
      <c r="G6" s="13" t="s">
        <v>1</v>
      </c>
      <c r="H6" s="11" t="s">
        <v>4</v>
      </c>
      <c r="I6" s="31" t="s">
        <v>6</v>
      </c>
      <c r="J6" s="31" t="s">
        <v>7</v>
      </c>
      <c r="K6" s="69" t="s">
        <v>9</v>
      </c>
      <c r="L6" s="31" t="s">
        <v>10</v>
      </c>
      <c r="M6" s="31" t="s">
        <v>11</v>
      </c>
      <c r="N6" s="31" t="s">
        <v>12</v>
      </c>
      <c r="O6" s="31" t="s">
        <v>13</v>
      </c>
      <c r="P6" s="31" t="s">
        <v>14</v>
      </c>
      <c r="Q6" s="31" t="s">
        <v>57</v>
      </c>
      <c r="R6" s="31" t="s">
        <v>58</v>
      </c>
      <c r="S6" s="31" t="s">
        <v>59</v>
      </c>
      <c r="T6" s="31" t="s">
        <v>60</v>
      </c>
      <c r="U6" s="31" t="s">
        <v>61</v>
      </c>
      <c r="V6" s="46" t="s">
        <v>1</v>
      </c>
      <c r="W6" s="44" t="s">
        <v>4</v>
      </c>
      <c r="X6" s="31" t="s">
        <v>6</v>
      </c>
      <c r="Y6" s="31" t="s">
        <v>7</v>
      </c>
      <c r="Z6" s="31" t="s">
        <v>9</v>
      </c>
      <c r="AA6" s="13" t="s">
        <v>1</v>
      </c>
      <c r="AB6" s="11" t="s">
        <v>4</v>
      </c>
      <c r="AC6" s="31" t="s">
        <v>6</v>
      </c>
      <c r="AD6" s="31" t="s">
        <v>7</v>
      </c>
      <c r="AE6" s="69" t="s">
        <v>9</v>
      </c>
      <c r="AF6" s="31" t="s">
        <v>10</v>
      </c>
      <c r="AG6" s="31" t="s">
        <v>11</v>
      </c>
      <c r="AH6" s="13" t="s">
        <v>1</v>
      </c>
      <c r="AI6" s="29"/>
      <c r="AJ6" s="29"/>
      <c r="AK6" s="29"/>
      <c r="AL6" s="59"/>
    </row>
    <row r="7" spans="2:38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60"/>
      <c r="AJ7" s="60"/>
      <c r="AK7" s="60"/>
      <c r="AL7" s="61"/>
    </row>
    <row r="8" spans="1:38" ht="14.25" thickBot="1">
      <c r="A8" s="65">
        <v>1</v>
      </c>
      <c r="B8" s="70">
        <f>Feuille_Renseignements!B3</f>
        <v>0</v>
      </c>
      <c r="C8" s="117"/>
      <c r="D8" s="118"/>
      <c r="E8" s="118"/>
      <c r="F8" s="118"/>
      <c r="G8" s="17" t="str">
        <f>IF(COUNTIF(C8:F8,"&gt;-1")=0,"-",(COUNTIF(C8:F8,"1")/COUNTIF(C8:F8,"&gt;-1")))</f>
        <v>-</v>
      </c>
      <c r="H8" s="117"/>
      <c r="I8" s="118"/>
      <c r="J8" s="118"/>
      <c r="K8" s="138"/>
      <c r="L8" s="118"/>
      <c r="M8" s="118"/>
      <c r="N8" s="118"/>
      <c r="O8" s="118"/>
      <c r="P8" s="138"/>
      <c r="Q8" s="118"/>
      <c r="R8" s="118"/>
      <c r="S8" s="118"/>
      <c r="T8" s="118"/>
      <c r="U8" s="118"/>
      <c r="V8" s="17" t="str">
        <f>IF(COUNTIF(H8:U8,"&gt;-1")=0,"-",(COUNTIF(H8:U8,"1")/COUNTIF(H8:U8,"&gt;-1")))</f>
        <v>-</v>
      </c>
      <c r="W8" s="127"/>
      <c r="X8" s="118"/>
      <c r="Y8" s="118"/>
      <c r="Z8" s="118"/>
      <c r="AA8" s="17" t="str">
        <f>IF(COUNTIF(W8:Z8,"&gt;-1")=0,"-",(COUNTIF(W8:Z8,"1")/COUNTIF(W8:Z8,"&gt;-1")))</f>
        <v>-</v>
      </c>
      <c r="AB8" s="117"/>
      <c r="AC8" s="118"/>
      <c r="AD8" s="118"/>
      <c r="AE8" s="138"/>
      <c r="AF8" s="118"/>
      <c r="AG8" s="118"/>
      <c r="AH8" s="17" t="str">
        <f>IF(COUNTIF(AB8:AG8,"&gt;-1")=0,"-",(COUNTIF(AB8:AG8,"1")/COUNTIF(AB8:AG8,"&gt;-1")))</f>
        <v>-</v>
      </c>
      <c r="AI8" s="62"/>
      <c r="AJ8" s="62"/>
      <c r="AK8" s="21"/>
      <c r="AL8" s="58"/>
    </row>
    <row r="9" spans="1:38" ht="14.25" thickBot="1">
      <c r="A9" s="66">
        <v>2</v>
      </c>
      <c r="B9" s="70">
        <f>Feuille_Renseignements!B4</f>
        <v>0</v>
      </c>
      <c r="C9" s="119"/>
      <c r="D9" s="120"/>
      <c r="E9" s="120"/>
      <c r="F9" s="120"/>
      <c r="G9" s="18" t="str">
        <f aca="true" t="shared" si="0" ref="G9:G35">IF(COUNTIF(C9:F9,"&gt;-1")=0,"-",(COUNTIF(C9:F9,"1")/COUNTIF(C9:F9,"&gt;-1")))</f>
        <v>-</v>
      </c>
      <c r="H9" s="119"/>
      <c r="I9" s="120"/>
      <c r="J9" s="120"/>
      <c r="K9" s="123"/>
      <c r="L9" s="120"/>
      <c r="M9" s="120"/>
      <c r="N9" s="120"/>
      <c r="O9" s="120"/>
      <c r="P9" s="123"/>
      <c r="Q9" s="120"/>
      <c r="R9" s="120"/>
      <c r="S9" s="120"/>
      <c r="T9" s="120"/>
      <c r="U9" s="120"/>
      <c r="V9" s="18" t="str">
        <f aca="true" t="shared" si="1" ref="V9:V35">IF(COUNTIF(H9:U9,"&gt;-1")=0,"-",(COUNTIF(H9:U9,"1")/COUNTIF(H9:U9,"&gt;-1")))</f>
        <v>-</v>
      </c>
      <c r="W9" s="131"/>
      <c r="X9" s="120"/>
      <c r="Y9" s="120"/>
      <c r="Z9" s="120"/>
      <c r="AA9" s="18" t="str">
        <f aca="true" t="shared" si="2" ref="AA9:AA35">IF(COUNTIF(W9:Z9,"&gt;-1")=0,"-",(COUNTIF(W9:Z9,"1")/COUNTIF(W9:Z9,"&gt;-1")))</f>
        <v>-</v>
      </c>
      <c r="AB9" s="119"/>
      <c r="AC9" s="120"/>
      <c r="AD9" s="120"/>
      <c r="AE9" s="123"/>
      <c r="AF9" s="120"/>
      <c r="AG9" s="120"/>
      <c r="AH9" s="18" t="str">
        <f aca="true" t="shared" si="3" ref="AH9:AH35">IF(COUNTIF(AB9:AG9,"&gt;-1")=0,"-",(COUNTIF(AB9:AG9,"1")/COUNTIF(AB9:AG9,"&gt;-1")))</f>
        <v>-</v>
      </c>
      <c r="AI9" s="62"/>
      <c r="AJ9" s="62"/>
      <c r="AK9" s="21"/>
      <c r="AL9" s="58"/>
    </row>
    <row r="10" spans="1:38" ht="14.25" thickBot="1">
      <c r="A10" s="66">
        <v>3</v>
      </c>
      <c r="B10" s="70">
        <f>Feuille_Renseignements!B5</f>
        <v>0</v>
      </c>
      <c r="C10" s="119"/>
      <c r="D10" s="120"/>
      <c r="E10" s="120"/>
      <c r="F10" s="120"/>
      <c r="G10" s="18" t="str">
        <f t="shared" si="0"/>
        <v>-</v>
      </c>
      <c r="H10" s="119"/>
      <c r="I10" s="120"/>
      <c r="J10" s="120"/>
      <c r="K10" s="123"/>
      <c r="L10" s="148"/>
      <c r="M10" s="120"/>
      <c r="N10" s="120"/>
      <c r="O10" s="120"/>
      <c r="P10" s="123"/>
      <c r="Q10" s="120"/>
      <c r="R10" s="120"/>
      <c r="S10" s="120"/>
      <c r="T10" s="120"/>
      <c r="U10" s="120"/>
      <c r="V10" s="18" t="str">
        <f t="shared" si="1"/>
        <v>-</v>
      </c>
      <c r="W10" s="131"/>
      <c r="X10" s="120"/>
      <c r="Y10" s="120"/>
      <c r="Z10" s="120"/>
      <c r="AA10" s="18" t="str">
        <f t="shared" si="2"/>
        <v>-</v>
      </c>
      <c r="AB10" s="119"/>
      <c r="AC10" s="120"/>
      <c r="AD10" s="120"/>
      <c r="AE10" s="123"/>
      <c r="AF10" s="120"/>
      <c r="AG10" s="120"/>
      <c r="AH10" s="18" t="str">
        <f t="shared" si="3"/>
        <v>-</v>
      </c>
      <c r="AI10" s="62"/>
      <c r="AJ10" s="62"/>
      <c r="AK10" s="21"/>
      <c r="AL10" s="58"/>
    </row>
    <row r="11" spans="1:38" ht="14.25" thickBot="1">
      <c r="A11" s="66">
        <v>4</v>
      </c>
      <c r="B11" s="70">
        <f>Feuille_Renseignements!B6</f>
        <v>0</v>
      </c>
      <c r="C11" s="119"/>
      <c r="D11" s="120"/>
      <c r="E11" s="120"/>
      <c r="F11" s="120"/>
      <c r="G11" s="18" t="str">
        <f t="shared" si="0"/>
        <v>-</v>
      </c>
      <c r="H11" s="119"/>
      <c r="I11" s="120"/>
      <c r="J11" s="120"/>
      <c r="K11" s="123"/>
      <c r="L11" s="120"/>
      <c r="M11" s="120"/>
      <c r="N11" s="120"/>
      <c r="O11" s="120"/>
      <c r="P11" s="123"/>
      <c r="Q11" s="120"/>
      <c r="R11" s="120"/>
      <c r="S11" s="120"/>
      <c r="T11" s="120"/>
      <c r="U11" s="120"/>
      <c r="V11" s="18" t="str">
        <f t="shared" si="1"/>
        <v>-</v>
      </c>
      <c r="W11" s="131"/>
      <c r="X11" s="120"/>
      <c r="Y11" s="120"/>
      <c r="Z11" s="120"/>
      <c r="AA11" s="18" t="str">
        <f t="shared" si="2"/>
        <v>-</v>
      </c>
      <c r="AB11" s="119"/>
      <c r="AC11" s="120"/>
      <c r="AD11" s="120"/>
      <c r="AE11" s="123"/>
      <c r="AF11" s="120"/>
      <c r="AG11" s="120"/>
      <c r="AH11" s="18" t="str">
        <f t="shared" si="3"/>
        <v>-</v>
      </c>
      <c r="AI11" s="62"/>
      <c r="AJ11" s="62"/>
      <c r="AK11" s="21"/>
      <c r="AL11" s="58"/>
    </row>
    <row r="12" spans="1:38" ht="14.25" thickBot="1">
      <c r="A12" s="66">
        <v>5</v>
      </c>
      <c r="B12" s="70">
        <f>Feuille_Renseignements!B7</f>
        <v>0</v>
      </c>
      <c r="C12" s="119"/>
      <c r="D12" s="120"/>
      <c r="E12" s="120"/>
      <c r="F12" s="120"/>
      <c r="G12" s="18" t="str">
        <f t="shared" si="0"/>
        <v>-</v>
      </c>
      <c r="H12" s="119"/>
      <c r="I12" s="120"/>
      <c r="J12" s="120"/>
      <c r="K12" s="123"/>
      <c r="L12" s="120"/>
      <c r="M12" s="120"/>
      <c r="N12" s="120"/>
      <c r="O12" s="120"/>
      <c r="P12" s="123"/>
      <c r="Q12" s="120"/>
      <c r="R12" s="120"/>
      <c r="S12" s="120"/>
      <c r="T12" s="120"/>
      <c r="U12" s="120"/>
      <c r="V12" s="18" t="str">
        <f t="shared" si="1"/>
        <v>-</v>
      </c>
      <c r="W12" s="131"/>
      <c r="X12" s="120"/>
      <c r="Y12" s="120"/>
      <c r="Z12" s="120"/>
      <c r="AA12" s="18" t="str">
        <f t="shared" si="2"/>
        <v>-</v>
      </c>
      <c r="AB12" s="119"/>
      <c r="AC12" s="120"/>
      <c r="AD12" s="120"/>
      <c r="AE12" s="123"/>
      <c r="AF12" s="120"/>
      <c r="AG12" s="120"/>
      <c r="AH12" s="18" t="str">
        <f t="shared" si="3"/>
        <v>-</v>
      </c>
      <c r="AI12" s="62"/>
      <c r="AJ12" s="62"/>
      <c r="AK12" s="21"/>
      <c r="AL12" s="58"/>
    </row>
    <row r="13" spans="1:38" ht="14.25" thickBot="1">
      <c r="A13" s="66">
        <v>6</v>
      </c>
      <c r="B13" s="70">
        <f>Feuille_Renseignements!B8</f>
        <v>0</v>
      </c>
      <c r="C13" s="119"/>
      <c r="D13" s="120"/>
      <c r="E13" s="120"/>
      <c r="F13" s="120"/>
      <c r="G13" s="18" t="str">
        <f t="shared" si="0"/>
        <v>-</v>
      </c>
      <c r="H13" s="119"/>
      <c r="I13" s="120"/>
      <c r="J13" s="120"/>
      <c r="K13" s="123"/>
      <c r="L13" s="120"/>
      <c r="M13" s="120"/>
      <c r="N13" s="120"/>
      <c r="O13" s="120"/>
      <c r="P13" s="123"/>
      <c r="Q13" s="120"/>
      <c r="R13" s="120"/>
      <c r="S13" s="120"/>
      <c r="T13" s="120"/>
      <c r="U13" s="120"/>
      <c r="V13" s="18" t="str">
        <f t="shared" si="1"/>
        <v>-</v>
      </c>
      <c r="W13" s="131"/>
      <c r="X13" s="120"/>
      <c r="Y13" s="120"/>
      <c r="Z13" s="120"/>
      <c r="AA13" s="18" t="str">
        <f t="shared" si="2"/>
        <v>-</v>
      </c>
      <c r="AB13" s="119"/>
      <c r="AC13" s="120"/>
      <c r="AD13" s="120"/>
      <c r="AE13" s="123"/>
      <c r="AF13" s="120"/>
      <c r="AG13" s="120"/>
      <c r="AH13" s="18" t="str">
        <f t="shared" si="3"/>
        <v>-</v>
      </c>
      <c r="AI13" s="62"/>
      <c r="AJ13" s="62"/>
      <c r="AK13" s="21"/>
      <c r="AL13" s="58"/>
    </row>
    <row r="14" spans="1:38" ht="14.25" thickBot="1">
      <c r="A14" s="66">
        <v>7</v>
      </c>
      <c r="B14" s="70">
        <f>Feuille_Renseignements!B9</f>
        <v>0</v>
      </c>
      <c r="C14" s="119"/>
      <c r="D14" s="120"/>
      <c r="E14" s="120"/>
      <c r="F14" s="120"/>
      <c r="G14" s="18" t="str">
        <f t="shared" si="0"/>
        <v>-</v>
      </c>
      <c r="H14" s="119"/>
      <c r="I14" s="120"/>
      <c r="J14" s="120"/>
      <c r="K14" s="123"/>
      <c r="L14" s="120"/>
      <c r="M14" s="120"/>
      <c r="N14" s="120"/>
      <c r="O14" s="120"/>
      <c r="P14" s="123"/>
      <c r="Q14" s="120"/>
      <c r="R14" s="120"/>
      <c r="S14" s="120"/>
      <c r="T14" s="120"/>
      <c r="U14" s="120"/>
      <c r="V14" s="18" t="str">
        <f t="shared" si="1"/>
        <v>-</v>
      </c>
      <c r="W14" s="131"/>
      <c r="X14" s="120"/>
      <c r="Y14" s="120"/>
      <c r="Z14" s="120"/>
      <c r="AA14" s="18" t="str">
        <f t="shared" si="2"/>
        <v>-</v>
      </c>
      <c r="AB14" s="119"/>
      <c r="AC14" s="120"/>
      <c r="AD14" s="120"/>
      <c r="AE14" s="123"/>
      <c r="AF14" s="120"/>
      <c r="AG14" s="120"/>
      <c r="AH14" s="18" t="str">
        <f t="shared" si="3"/>
        <v>-</v>
      </c>
      <c r="AI14" s="62"/>
      <c r="AJ14" s="62"/>
      <c r="AK14" s="21"/>
      <c r="AL14" s="58"/>
    </row>
    <row r="15" spans="1:38" ht="14.25" thickBot="1">
      <c r="A15" s="66">
        <v>8</v>
      </c>
      <c r="B15" s="70">
        <f>Feuille_Renseignements!B10</f>
        <v>0</v>
      </c>
      <c r="C15" s="119"/>
      <c r="D15" s="120"/>
      <c r="E15" s="120"/>
      <c r="F15" s="120"/>
      <c r="G15" s="18" t="str">
        <f t="shared" si="0"/>
        <v>-</v>
      </c>
      <c r="H15" s="119"/>
      <c r="I15" s="120"/>
      <c r="J15" s="120"/>
      <c r="K15" s="123"/>
      <c r="L15" s="120"/>
      <c r="M15" s="120"/>
      <c r="N15" s="120"/>
      <c r="O15" s="120"/>
      <c r="P15" s="123"/>
      <c r="Q15" s="120"/>
      <c r="R15" s="120"/>
      <c r="S15" s="120"/>
      <c r="T15" s="120"/>
      <c r="U15" s="120"/>
      <c r="V15" s="18" t="str">
        <f t="shared" si="1"/>
        <v>-</v>
      </c>
      <c r="W15" s="131"/>
      <c r="X15" s="120"/>
      <c r="Y15" s="120"/>
      <c r="Z15" s="120"/>
      <c r="AA15" s="18" t="str">
        <f t="shared" si="2"/>
        <v>-</v>
      </c>
      <c r="AB15" s="119"/>
      <c r="AC15" s="120"/>
      <c r="AD15" s="120"/>
      <c r="AE15" s="123"/>
      <c r="AF15" s="120"/>
      <c r="AG15" s="120"/>
      <c r="AH15" s="18" t="str">
        <f t="shared" si="3"/>
        <v>-</v>
      </c>
      <c r="AI15" s="62"/>
      <c r="AJ15" s="62"/>
      <c r="AK15" s="21"/>
      <c r="AL15" s="58"/>
    </row>
    <row r="16" spans="1:38" ht="14.25" thickBot="1">
      <c r="A16" s="66">
        <v>9</v>
      </c>
      <c r="B16" s="70">
        <f>Feuille_Renseignements!B11</f>
        <v>0</v>
      </c>
      <c r="C16" s="119"/>
      <c r="D16" s="120"/>
      <c r="E16" s="120"/>
      <c r="F16" s="120"/>
      <c r="G16" s="18" t="str">
        <f t="shared" si="0"/>
        <v>-</v>
      </c>
      <c r="H16" s="119"/>
      <c r="I16" s="120"/>
      <c r="J16" s="120"/>
      <c r="K16" s="123"/>
      <c r="L16" s="120"/>
      <c r="M16" s="120"/>
      <c r="N16" s="120"/>
      <c r="O16" s="120"/>
      <c r="P16" s="123"/>
      <c r="Q16" s="120"/>
      <c r="R16" s="120"/>
      <c r="S16" s="120"/>
      <c r="T16" s="120"/>
      <c r="U16" s="120"/>
      <c r="V16" s="18" t="str">
        <f t="shared" si="1"/>
        <v>-</v>
      </c>
      <c r="W16" s="131"/>
      <c r="X16" s="120"/>
      <c r="Y16" s="120"/>
      <c r="Z16" s="120"/>
      <c r="AA16" s="18" t="str">
        <f t="shared" si="2"/>
        <v>-</v>
      </c>
      <c r="AB16" s="119"/>
      <c r="AC16" s="120"/>
      <c r="AD16" s="120"/>
      <c r="AE16" s="123"/>
      <c r="AF16" s="120"/>
      <c r="AG16" s="120"/>
      <c r="AH16" s="18" t="str">
        <f t="shared" si="3"/>
        <v>-</v>
      </c>
      <c r="AI16" s="62"/>
      <c r="AJ16" s="62"/>
      <c r="AK16" s="21"/>
      <c r="AL16" s="58"/>
    </row>
    <row r="17" spans="1:38" ht="14.25" thickBot="1">
      <c r="A17" s="66">
        <v>10</v>
      </c>
      <c r="B17" s="70">
        <f>Feuille_Renseignements!B12</f>
        <v>0</v>
      </c>
      <c r="C17" s="119"/>
      <c r="D17" s="120"/>
      <c r="E17" s="120"/>
      <c r="F17" s="120"/>
      <c r="G17" s="18" t="str">
        <f t="shared" si="0"/>
        <v>-</v>
      </c>
      <c r="H17" s="119"/>
      <c r="I17" s="120"/>
      <c r="J17" s="120"/>
      <c r="K17" s="123"/>
      <c r="L17" s="120"/>
      <c r="M17" s="120"/>
      <c r="N17" s="120"/>
      <c r="O17" s="120"/>
      <c r="P17" s="123"/>
      <c r="Q17" s="120"/>
      <c r="R17" s="120"/>
      <c r="S17" s="120"/>
      <c r="T17" s="120"/>
      <c r="U17" s="120"/>
      <c r="V17" s="18" t="str">
        <f t="shared" si="1"/>
        <v>-</v>
      </c>
      <c r="W17" s="131"/>
      <c r="X17" s="120"/>
      <c r="Y17" s="120"/>
      <c r="Z17" s="120"/>
      <c r="AA17" s="18" t="str">
        <f t="shared" si="2"/>
        <v>-</v>
      </c>
      <c r="AB17" s="119"/>
      <c r="AC17" s="120"/>
      <c r="AD17" s="120"/>
      <c r="AE17" s="123"/>
      <c r="AF17" s="120"/>
      <c r="AG17" s="120"/>
      <c r="AH17" s="18" t="str">
        <f t="shared" si="3"/>
        <v>-</v>
      </c>
      <c r="AI17" s="62"/>
      <c r="AJ17" s="62"/>
      <c r="AK17" s="21"/>
      <c r="AL17" s="58"/>
    </row>
    <row r="18" spans="1:38" ht="14.25" thickBot="1">
      <c r="A18" s="66">
        <v>11</v>
      </c>
      <c r="B18" s="70">
        <f>Feuille_Renseignements!B13</f>
        <v>0</v>
      </c>
      <c r="C18" s="119"/>
      <c r="D18" s="120"/>
      <c r="E18" s="120"/>
      <c r="F18" s="120"/>
      <c r="G18" s="18" t="str">
        <f t="shared" si="0"/>
        <v>-</v>
      </c>
      <c r="H18" s="119"/>
      <c r="I18" s="120"/>
      <c r="J18" s="120"/>
      <c r="K18" s="123"/>
      <c r="L18" s="120"/>
      <c r="M18" s="120"/>
      <c r="N18" s="120"/>
      <c r="O18" s="120"/>
      <c r="P18" s="123"/>
      <c r="Q18" s="120"/>
      <c r="R18" s="120"/>
      <c r="S18" s="120"/>
      <c r="T18" s="120"/>
      <c r="U18" s="120"/>
      <c r="V18" s="18" t="str">
        <f t="shared" si="1"/>
        <v>-</v>
      </c>
      <c r="W18" s="131"/>
      <c r="X18" s="120"/>
      <c r="Y18" s="120"/>
      <c r="Z18" s="120"/>
      <c r="AA18" s="18" t="str">
        <f t="shared" si="2"/>
        <v>-</v>
      </c>
      <c r="AB18" s="119"/>
      <c r="AC18" s="120"/>
      <c r="AD18" s="120"/>
      <c r="AE18" s="123"/>
      <c r="AF18" s="120"/>
      <c r="AG18" s="120"/>
      <c r="AH18" s="18" t="str">
        <f t="shared" si="3"/>
        <v>-</v>
      </c>
      <c r="AI18" s="62"/>
      <c r="AJ18" s="62"/>
      <c r="AK18" s="21"/>
      <c r="AL18" s="58"/>
    </row>
    <row r="19" spans="1:38" ht="14.25" thickBot="1">
      <c r="A19" s="66">
        <v>12</v>
      </c>
      <c r="B19" s="70">
        <f>Feuille_Renseignements!B14</f>
        <v>0</v>
      </c>
      <c r="C19" s="119"/>
      <c r="D19" s="120"/>
      <c r="E19" s="120"/>
      <c r="F19" s="120"/>
      <c r="G19" s="18" t="str">
        <f t="shared" si="0"/>
        <v>-</v>
      </c>
      <c r="H19" s="119"/>
      <c r="I19" s="120"/>
      <c r="J19" s="120"/>
      <c r="K19" s="123"/>
      <c r="L19" s="120"/>
      <c r="M19" s="120"/>
      <c r="N19" s="120"/>
      <c r="O19" s="120"/>
      <c r="P19" s="123"/>
      <c r="Q19" s="120"/>
      <c r="R19" s="120"/>
      <c r="S19" s="120"/>
      <c r="T19" s="120"/>
      <c r="U19" s="120"/>
      <c r="V19" s="18" t="str">
        <f t="shared" si="1"/>
        <v>-</v>
      </c>
      <c r="W19" s="131"/>
      <c r="X19" s="120"/>
      <c r="Y19" s="120"/>
      <c r="Z19" s="120"/>
      <c r="AA19" s="18" t="str">
        <f t="shared" si="2"/>
        <v>-</v>
      </c>
      <c r="AB19" s="119"/>
      <c r="AC19" s="120"/>
      <c r="AD19" s="120"/>
      <c r="AE19" s="123"/>
      <c r="AF19" s="120"/>
      <c r="AG19" s="120"/>
      <c r="AH19" s="18" t="str">
        <f t="shared" si="3"/>
        <v>-</v>
      </c>
      <c r="AI19" s="62"/>
      <c r="AJ19" s="62"/>
      <c r="AK19" s="21"/>
      <c r="AL19" s="58"/>
    </row>
    <row r="20" spans="1:38" ht="14.25" thickBot="1">
      <c r="A20" s="66">
        <v>13</v>
      </c>
      <c r="B20" s="70">
        <f>Feuille_Renseignements!B15</f>
        <v>0</v>
      </c>
      <c r="C20" s="119"/>
      <c r="D20" s="120"/>
      <c r="E20" s="120"/>
      <c r="F20" s="120"/>
      <c r="G20" s="18" t="str">
        <f t="shared" si="0"/>
        <v>-</v>
      </c>
      <c r="H20" s="119"/>
      <c r="I20" s="120"/>
      <c r="J20" s="120"/>
      <c r="K20" s="123"/>
      <c r="L20" s="120"/>
      <c r="M20" s="120"/>
      <c r="N20" s="120"/>
      <c r="O20" s="120"/>
      <c r="P20" s="123"/>
      <c r="Q20" s="120"/>
      <c r="R20" s="120"/>
      <c r="S20" s="120"/>
      <c r="T20" s="120"/>
      <c r="U20" s="120"/>
      <c r="V20" s="18" t="str">
        <f t="shared" si="1"/>
        <v>-</v>
      </c>
      <c r="W20" s="131"/>
      <c r="X20" s="120"/>
      <c r="Y20" s="120"/>
      <c r="Z20" s="120"/>
      <c r="AA20" s="18" t="str">
        <f t="shared" si="2"/>
        <v>-</v>
      </c>
      <c r="AB20" s="119"/>
      <c r="AC20" s="120"/>
      <c r="AD20" s="120"/>
      <c r="AE20" s="123"/>
      <c r="AF20" s="120"/>
      <c r="AG20" s="120"/>
      <c r="AH20" s="18" t="str">
        <f t="shared" si="3"/>
        <v>-</v>
      </c>
      <c r="AI20" s="62"/>
      <c r="AJ20" s="62"/>
      <c r="AK20" s="21"/>
      <c r="AL20" s="58"/>
    </row>
    <row r="21" spans="1:38" ht="14.25" thickBot="1">
      <c r="A21" s="66">
        <v>14</v>
      </c>
      <c r="B21" s="70">
        <f>Feuille_Renseignements!B16</f>
        <v>0</v>
      </c>
      <c r="C21" s="119"/>
      <c r="D21" s="120"/>
      <c r="E21" s="120"/>
      <c r="F21" s="120"/>
      <c r="G21" s="18" t="str">
        <f t="shared" si="0"/>
        <v>-</v>
      </c>
      <c r="H21" s="119"/>
      <c r="I21" s="120"/>
      <c r="J21" s="120"/>
      <c r="K21" s="123"/>
      <c r="L21" s="120"/>
      <c r="M21" s="120"/>
      <c r="N21" s="120"/>
      <c r="O21" s="120"/>
      <c r="P21" s="123"/>
      <c r="Q21" s="120"/>
      <c r="R21" s="120"/>
      <c r="S21" s="120"/>
      <c r="T21" s="120"/>
      <c r="U21" s="120"/>
      <c r="V21" s="18" t="str">
        <f t="shared" si="1"/>
        <v>-</v>
      </c>
      <c r="W21" s="131"/>
      <c r="X21" s="120"/>
      <c r="Y21" s="120"/>
      <c r="Z21" s="120"/>
      <c r="AA21" s="18" t="str">
        <f t="shared" si="2"/>
        <v>-</v>
      </c>
      <c r="AB21" s="119"/>
      <c r="AC21" s="120"/>
      <c r="AD21" s="120"/>
      <c r="AE21" s="123"/>
      <c r="AF21" s="120"/>
      <c r="AG21" s="120"/>
      <c r="AH21" s="18" t="str">
        <f t="shared" si="3"/>
        <v>-</v>
      </c>
      <c r="AI21" s="62"/>
      <c r="AJ21" s="62"/>
      <c r="AK21" s="21"/>
      <c r="AL21" s="58"/>
    </row>
    <row r="22" spans="1:38" ht="14.25" thickBot="1">
      <c r="A22" s="66">
        <v>15</v>
      </c>
      <c r="B22" s="70">
        <f>Feuille_Renseignements!B17</f>
        <v>0</v>
      </c>
      <c r="C22" s="119"/>
      <c r="D22" s="120"/>
      <c r="E22" s="120"/>
      <c r="F22" s="120"/>
      <c r="G22" s="18" t="str">
        <f t="shared" si="0"/>
        <v>-</v>
      </c>
      <c r="H22" s="119"/>
      <c r="I22" s="120"/>
      <c r="J22" s="120"/>
      <c r="K22" s="123"/>
      <c r="L22" s="120"/>
      <c r="M22" s="120"/>
      <c r="N22" s="120"/>
      <c r="O22" s="120"/>
      <c r="P22" s="123"/>
      <c r="Q22" s="120"/>
      <c r="R22" s="120"/>
      <c r="S22" s="120"/>
      <c r="T22" s="120"/>
      <c r="U22" s="120"/>
      <c r="V22" s="18" t="str">
        <f t="shared" si="1"/>
        <v>-</v>
      </c>
      <c r="W22" s="131"/>
      <c r="X22" s="120"/>
      <c r="Y22" s="120"/>
      <c r="Z22" s="120"/>
      <c r="AA22" s="18" t="str">
        <f t="shared" si="2"/>
        <v>-</v>
      </c>
      <c r="AB22" s="119"/>
      <c r="AC22" s="120"/>
      <c r="AD22" s="120"/>
      <c r="AE22" s="123"/>
      <c r="AF22" s="120"/>
      <c r="AG22" s="120"/>
      <c r="AH22" s="18" t="str">
        <f t="shared" si="3"/>
        <v>-</v>
      </c>
      <c r="AI22" s="62"/>
      <c r="AJ22" s="62"/>
      <c r="AK22" s="21"/>
      <c r="AL22" s="58"/>
    </row>
    <row r="23" spans="1:38" ht="14.25" thickBot="1">
      <c r="A23" s="66">
        <v>16</v>
      </c>
      <c r="B23" s="70">
        <f>Feuille_Renseignements!B18</f>
        <v>0</v>
      </c>
      <c r="C23" s="119"/>
      <c r="D23" s="120"/>
      <c r="E23" s="120"/>
      <c r="F23" s="120"/>
      <c r="G23" s="18" t="str">
        <f t="shared" si="0"/>
        <v>-</v>
      </c>
      <c r="H23" s="119"/>
      <c r="I23" s="120"/>
      <c r="J23" s="120"/>
      <c r="K23" s="123"/>
      <c r="L23" s="120"/>
      <c r="M23" s="120"/>
      <c r="N23" s="120"/>
      <c r="O23" s="120"/>
      <c r="P23" s="123"/>
      <c r="Q23" s="120"/>
      <c r="R23" s="120"/>
      <c r="S23" s="120"/>
      <c r="T23" s="120"/>
      <c r="U23" s="120"/>
      <c r="V23" s="18" t="str">
        <f t="shared" si="1"/>
        <v>-</v>
      </c>
      <c r="W23" s="131"/>
      <c r="X23" s="120"/>
      <c r="Y23" s="120"/>
      <c r="Z23" s="120"/>
      <c r="AA23" s="18" t="str">
        <f t="shared" si="2"/>
        <v>-</v>
      </c>
      <c r="AB23" s="119"/>
      <c r="AC23" s="120"/>
      <c r="AD23" s="120"/>
      <c r="AE23" s="123"/>
      <c r="AF23" s="120"/>
      <c r="AG23" s="120"/>
      <c r="AH23" s="18" t="str">
        <f t="shared" si="3"/>
        <v>-</v>
      </c>
      <c r="AI23" s="62"/>
      <c r="AJ23" s="62"/>
      <c r="AK23" s="21"/>
      <c r="AL23" s="58"/>
    </row>
    <row r="24" spans="1:38" ht="14.25" thickBot="1">
      <c r="A24" s="66">
        <v>17</v>
      </c>
      <c r="B24" s="70">
        <f>Feuille_Renseignements!B19</f>
        <v>0</v>
      </c>
      <c r="C24" s="119"/>
      <c r="D24" s="120"/>
      <c r="E24" s="120"/>
      <c r="F24" s="120"/>
      <c r="G24" s="18" t="str">
        <f t="shared" si="0"/>
        <v>-</v>
      </c>
      <c r="H24" s="119"/>
      <c r="I24" s="120"/>
      <c r="J24" s="120"/>
      <c r="K24" s="123"/>
      <c r="L24" s="120"/>
      <c r="M24" s="120"/>
      <c r="N24" s="120"/>
      <c r="O24" s="120"/>
      <c r="P24" s="123"/>
      <c r="Q24" s="120"/>
      <c r="R24" s="120"/>
      <c r="S24" s="120"/>
      <c r="T24" s="120"/>
      <c r="U24" s="120"/>
      <c r="V24" s="18" t="str">
        <f t="shared" si="1"/>
        <v>-</v>
      </c>
      <c r="W24" s="131"/>
      <c r="X24" s="120"/>
      <c r="Y24" s="120"/>
      <c r="Z24" s="120"/>
      <c r="AA24" s="18" t="str">
        <f t="shared" si="2"/>
        <v>-</v>
      </c>
      <c r="AB24" s="119"/>
      <c r="AC24" s="120"/>
      <c r="AD24" s="120"/>
      <c r="AE24" s="123"/>
      <c r="AF24" s="120"/>
      <c r="AG24" s="120"/>
      <c r="AH24" s="18" t="str">
        <f t="shared" si="3"/>
        <v>-</v>
      </c>
      <c r="AI24" s="62"/>
      <c r="AJ24" s="62"/>
      <c r="AK24" s="21"/>
      <c r="AL24" s="58"/>
    </row>
    <row r="25" spans="1:38" ht="14.25" thickBot="1">
      <c r="A25" s="66">
        <v>18</v>
      </c>
      <c r="B25" s="70">
        <f>Feuille_Renseignements!B20</f>
        <v>0</v>
      </c>
      <c r="C25" s="119"/>
      <c r="D25" s="120"/>
      <c r="E25" s="120"/>
      <c r="F25" s="120"/>
      <c r="G25" s="18" t="str">
        <f t="shared" si="0"/>
        <v>-</v>
      </c>
      <c r="H25" s="119"/>
      <c r="I25" s="120"/>
      <c r="J25" s="120"/>
      <c r="K25" s="123"/>
      <c r="L25" s="120"/>
      <c r="M25" s="120"/>
      <c r="N25" s="120"/>
      <c r="O25" s="120"/>
      <c r="P25" s="123"/>
      <c r="Q25" s="120"/>
      <c r="R25" s="120"/>
      <c r="S25" s="120"/>
      <c r="T25" s="120"/>
      <c r="U25" s="120"/>
      <c r="V25" s="18" t="str">
        <f t="shared" si="1"/>
        <v>-</v>
      </c>
      <c r="W25" s="131"/>
      <c r="X25" s="120"/>
      <c r="Y25" s="120"/>
      <c r="Z25" s="120"/>
      <c r="AA25" s="18" t="str">
        <f t="shared" si="2"/>
        <v>-</v>
      </c>
      <c r="AB25" s="119"/>
      <c r="AC25" s="120"/>
      <c r="AD25" s="120"/>
      <c r="AE25" s="123"/>
      <c r="AF25" s="120"/>
      <c r="AG25" s="120"/>
      <c r="AH25" s="18" t="str">
        <f t="shared" si="3"/>
        <v>-</v>
      </c>
      <c r="AI25" s="62"/>
      <c r="AJ25" s="62"/>
      <c r="AK25" s="21"/>
      <c r="AL25" s="58"/>
    </row>
    <row r="26" spans="1:38" ht="14.25" thickBot="1">
      <c r="A26" s="66">
        <v>19</v>
      </c>
      <c r="B26" s="70">
        <f>Feuille_Renseignements!B21</f>
        <v>0</v>
      </c>
      <c r="C26" s="119"/>
      <c r="D26" s="120"/>
      <c r="E26" s="120"/>
      <c r="F26" s="120"/>
      <c r="G26" s="18" t="str">
        <f t="shared" si="0"/>
        <v>-</v>
      </c>
      <c r="H26" s="119"/>
      <c r="I26" s="120"/>
      <c r="J26" s="120"/>
      <c r="K26" s="123"/>
      <c r="L26" s="120"/>
      <c r="M26" s="120"/>
      <c r="N26" s="120"/>
      <c r="O26" s="120"/>
      <c r="P26" s="123"/>
      <c r="Q26" s="120"/>
      <c r="R26" s="120"/>
      <c r="S26" s="120"/>
      <c r="T26" s="120"/>
      <c r="U26" s="120"/>
      <c r="V26" s="18" t="str">
        <f t="shared" si="1"/>
        <v>-</v>
      </c>
      <c r="W26" s="131"/>
      <c r="X26" s="120"/>
      <c r="Y26" s="120"/>
      <c r="Z26" s="120"/>
      <c r="AA26" s="18" t="str">
        <f t="shared" si="2"/>
        <v>-</v>
      </c>
      <c r="AB26" s="119"/>
      <c r="AC26" s="120"/>
      <c r="AD26" s="120"/>
      <c r="AE26" s="123"/>
      <c r="AF26" s="120"/>
      <c r="AG26" s="120"/>
      <c r="AH26" s="18" t="str">
        <f t="shared" si="3"/>
        <v>-</v>
      </c>
      <c r="AI26" s="62"/>
      <c r="AJ26" s="62"/>
      <c r="AK26" s="21"/>
      <c r="AL26" s="58"/>
    </row>
    <row r="27" spans="1:38" ht="14.25" thickBot="1">
      <c r="A27" s="66">
        <v>20</v>
      </c>
      <c r="B27" s="70">
        <f>Feuille_Renseignements!B22</f>
        <v>0</v>
      </c>
      <c r="C27" s="119"/>
      <c r="D27" s="120"/>
      <c r="E27" s="120"/>
      <c r="F27" s="120"/>
      <c r="G27" s="18" t="str">
        <f t="shared" si="0"/>
        <v>-</v>
      </c>
      <c r="H27" s="119"/>
      <c r="I27" s="120"/>
      <c r="J27" s="120"/>
      <c r="K27" s="123"/>
      <c r="L27" s="120"/>
      <c r="M27" s="120"/>
      <c r="N27" s="120"/>
      <c r="O27" s="120"/>
      <c r="P27" s="123"/>
      <c r="Q27" s="120"/>
      <c r="R27" s="120"/>
      <c r="S27" s="120"/>
      <c r="T27" s="120"/>
      <c r="U27" s="120"/>
      <c r="V27" s="18" t="str">
        <f t="shared" si="1"/>
        <v>-</v>
      </c>
      <c r="W27" s="131"/>
      <c r="X27" s="120"/>
      <c r="Y27" s="120"/>
      <c r="Z27" s="120"/>
      <c r="AA27" s="18" t="str">
        <f t="shared" si="2"/>
        <v>-</v>
      </c>
      <c r="AB27" s="119"/>
      <c r="AC27" s="120"/>
      <c r="AD27" s="120"/>
      <c r="AE27" s="123"/>
      <c r="AF27" s="120"/>
      <c r="AG27" s="120"/>
      <c r="AH27" s="18" t="str">
        <f t="shared" si="3"/>
        <v>-</v>
      </c>
      <c r="AI27" s="62"/>
      <c r="AJ27" s="62"/>
      <c r="AK27" s="21"/>
      <c r="AL27" s="58"/>
    </row>
    <row r="28" spans="1:38" ht="14.25" thickBot="1">
      <c r="A28" s="66">
        <v>21</v>
      </c>
      <c r="B28" s="70">
        <f>Feuille_Renseignements!B23</f>
        <v>0</v>
      </c>
      <c r="C28" s="119"/>
      <c r="D28" s="120"/>
      <c r="E28" s="120"/>
      <c r="F28" s="120"/>
      <c r="G28" s="18" t="str">
        <f t="shared" si="0"/>
        <v>-</v>
      </c>
      <c r="H28" s="119"/>
      <c r="I28" s="120"/>
      <c r="J28" s="120"/>
      <c r="K28" s="123"/>
      <c r="L28" s="120"/>
      <c r="M28" s="120"/>
      <c r="N28" s="120"/>
      <c r="O28" s="120"/>
      <c r="P28" s="123"/>
      <c r="Q28" s="120"/>
      <c r="R28" s="120"/>
      <c r="S28" s="120"/>
      <c r="T28" s="120"/>
      <c r="U28" s="120"/>
      <c r="V28" s="18" t="str">
        <f t="shared" si="1"/>
        <v>-</v>
      </c>
      <c r="W28" s="131"/>
      <c r="X28" s="120"/>
      <c r="Y28" s="120"/>
      <c r="Z28" s="120"/>
      <c r="AA28" s="18" t="str">
        <f t="shared" si="2"/>
        <v>-</v>
      </c>
      <c r="AB28" s="119"/>
      <c r="AC28" s="120"/>
      <c r="AD28" s="120"/>
      <c r="AE28" s="123"/>
      <c r="AF28" s="120"/>
      <c r="AG28" s="120"/>
      <c r="AH28" s="18" t="str">
        <f t="shared" si="3"/>
        <v>-</v>
      </c>
      <c r="AI28" s="62"/>
      <c r="AJ28" s="62"/>
      <c r="AK28" s="21"/>
      <c r="AL28" s="58"/>
    </row>
    <row r="29" spans="1:38" ht="14.25" thickBot="1">
      <c r="A29" s="66">
        <v>22</v>
      </c>
      <c r="B29" s="70">
        <f>Feuille_Renseignements!B24</f>
        <v>0</v>
      </c>
      <c r="C29" s="119"/>
      <c r="D29" s="120"/>
      <c r="E29" s="120"/>
      <c r="F29" s="120"/>
      <c r="G29" s="18" t="str">
        <f t="shared" si="0"/>
        <v>-</v>
      </c>
      <c r="H29" s="119"/>
      <c r="I29" s="120"/>
      <c r="J29" s="120"/>
      <c r="K29" s="123"/>
      <c r="L29" s="120"/>
      <c r="M29" s="120"/>
      <c r="N29" s="120"/>
      <c r="O29" s="120"/>
      <c r="P29" s="123"/>
      <c r="Q29" s="120"/>
      <c r="R29" s="120"/>
      <c r="S29" s="120"/>
      <c r="T29" s="120"/>
      <c r="U29" s="120"/>
      <c r="V29" s="18" t="str">
        <f t="shared" si="1"/>
        <v>-</v>
      </c>
      <c r="W29" s="131"/>
      <c r="X29" s="120"/>
      <c r="Y29" s="120"/>
      <c r="Z29" s="120"/>
      <c r="AA29" s="18" t="str">
        <f t="shared" si="2"/>
        <v>-</v>
      </c>
      <c r="AB29" s="119"/>
      <c r="AC29" s="120"/>
      <c r="AD29" s="120"/>
      <c r="AE29" s="123"/>
      <c r="AF29" s="120"/>
      <c r="AG29" s="120"/>
      <c r="AH29" s="18" t="str">
        <f t="shared" si="3"/>
        <v>-</v>
      </c>
      <c r="AI29" s="62"/>
      <c r="AJ29" s="62"/>
      <c r="AK29" s="21"/>
      <c r="AL29" s="58"/>
    </row>
    <row r="30" spans="1:38" ht="14.25" thickBot="1">
      <c r="A30" s="66">
        <v>23</v>
      </c>
      <c r="B30" s="70">
        <f>Feuille_Renseignements!B25</f>
        <v>0</v>
      </c>
      <c r="C30" s="119"/>
      <c r="D30" s="120"/>
      <c r="E30" s="120"/>
      <c r="F30" s="120"/>
      <c r="G30" s="18" t="str">
        <f t="shared" si="0"/>
        <v>-</v>
      </c>
      <c r="H30" s="119"/>
      <c r="I30" s="120"/>
      <c r="J30" s="120"/>
      <c r="K30" s="123"/>
      <c r="L30" s="120"/>
      <c r="M30" s="120"/>
      <c r="N30" s="120"/>
      <c r="O30" s="120"/>
      <c r="P30" s="123"/>
      <c r="Q30" s="120"/>
      <c r="R30" s="120"/>
      <c r="S30" s="120"/>
      <c r="T30" s="120"/>
      <c r="U30" s="120"/>
      <c r="V30" s="18" t="str">
        <f t="shared" si="1"/>
        <v>-</v>
      </c>
      <c r="W30" s="131"/>
      <c r="X30" s="120"/>
      <c r="Y30" s="120"/>
      <c r="Z30" s="120"/>
      <c r="AA30" s="18" t="str">
        <f t="shared" si="2"/>
        <v>-</v>
      </c>
      <c r="AB30" s="119"/>
      <c r="AC30" s="120"/>
      <c r="AD30" s="120"/>
      <c r="AE30" s="123"/>
      <c r="AF30" s="120"/>
      <c r="AG30" s="120"/>
      <c r="AH30" s="18" t="str">
        <f t="shared" si="3"/>
        <v>-</v>
      </c>
      <c r="AI30" s="62"/>
      <c r="AJ30" s="62"/>
      <c r="AK30" s="21"/>
      <c r="AL30" s="58"/>
    </row>
    <row r="31" spans="1:38" ht="14.25" thickBot="1">
      <c r="A31" s="66">
        <v>24</v>
      </c>
      <c r="B31" s="70">
        <f>Feuille_Renseignements!B26</f>
        <v>0</v>
      </c>
      <c r="C31" s="119"/>
      <c r="D31" s="120"/>
      <c r="E31" s="120"/>
      <c r="F31" s="120"/>
      <c r="G31" s="18" t="str">
        <f t="shared" si="0"/>
        <v>-</v>
      </c>
      <c r="H31" s="119"/>
      <c r="I31" s="120"/>
      <c r="J31" s="120"/>
      <c r="K31" s="123"/>
      <c r="L31" s="120"/>
      <c r="M31" s="120"/>
      <c r="N31" s="120"/>
      <c r="O31" s="120"/>
      <c r="P31" s="123"/>
      <c r="Q31" s="120"/>
      <c r="R31" s="120"/>
      <c r="S31" s="120"/>
      <c r="T31" s="120"/>
      <c r="U31" s="120"/>
      <c r="V31" s="18" t="str">
        <f t="shared" si="1"/>
        <v>-</v>
      </c>
      <c r="W31" s="131"/>
      <c r="X31" s="120"/>
      <c r="Y31" s="120"/>
      <c r="Z31" s="120"/>
      <c r="AA31" s="18" t="str">
        <f t="shared" si="2"/>
        <v>-</v>
      </c>
      <c r="AB31" s="119"/>
      <c r="AC31" s="120"/>
      <c r="AD31" s="120"/>
      <c r="AE31" s="123"/>
      <c r="AF31" s="120"/>
      <c r="AG31" s="120"/>
      <c r="AH31" s="18" t="str">
        <f t="shared" si="3"/>
        <v>-</v>
      </c>
      <c r="AI31" s="62"/>
      <c r="AJ31" s="62"/>
      <c r="AK31" s="21"/>
      <c r="AL31" s="58"/>
    </row>
    <row r="32" spans="1:38" ht="14.25" thickBot="1">
      <c r="A32" s="66">
        <v>25</v>
      </c>
      <c r="B32" s="70">
        <f>Feuille_Renseignements!B27</f>
        <v>0</v>
      </c>
      <c r="C32" s="119"/>
      <c r="D32" s="120"/>
      <c r="E32" s="120"/>
      <c r="F32" s="120"/>
      <c r="G32" s="18" t="str">
        <f t="shared" si="0"/>
        <v>-</v>
      </c>
      <c r="H32" s="119"/>
      <c r="I32" s="120"/>
      <c r="J32" s="120"/>
      <c r="K32" s="123"/>
      <c r="L32" s="120"/>
      <c r="M32" s="120"/>
      <c r="N32" s="120"/>
      <c r="O32" s="120"/>
      <c r="P32" s="123"/>
      <c r="Q32" s="120"/>
      <c r="R32" s="120"/>
      <c r="S32" s="120"/>
      <c r="T32" s="120"/>
      <c r="U32" s="120"/>
      <c r="V32" s="18" t="str">
        <f t="shared" si="1"/>
        <v>-</v>
      </c>
      <c r="W32" s="131"/>
      <c r="X32" s="120"/>
      <c r="Y32" s="120"/>
      <c r="Z32" s="120"/>
      <c r="AA32" s="18" t="str">
        <f t="shared" si="2"/>
        <v>-</v>
      </c>
      <c r="AB32" s="119"/>
      <c r="AC32" s="120"/>
      <c r="AD32" s="120"/>
      <c r="AE32" s="123"/>
      <c r="AF32" s="120"/>
      <c r="AG32" s="120"/>
      <c r="AH32" s="18" t="str">
        <f t="shared" si="3"/>
        <v>-</v>
      </c>
      <c r="AI32" s="62"/>
      <c r="AJ32" s="62"/>
      <c r="AK32" s="21"/>
      <c r="AL32" s="58"/>
    </row>
    <row r="33" spans="1:38" ht="14.25" thickBot="1">
      <c r="A33" s="66">
        <v>26</v>
      </c>
      <c r="B33" s="70">
        <f>Feuille_Renseignements!B28</f>
        <v>0</v>
      </c>
      <c r="C33" s="119"/>
      <c r="D33" s="120"/>
      <c r="E33" s="120"/>
      <c r="F33" s="120"/>
      <c r="G33" s="18" t="str">
        <f t="shared" si="0"/>
        <v>-</v>
      </c>
      <c r="H33" s="119"/>
      <c r="I33" s="120"/>
      <c r="J33" s="120"/>
      <c r="K33" s="123"/>
      <c r="L33" s="120"/>
      <c r="M33" s="120"/>
      <c r="N33" s="120"/>
      <c r="O33" s="120"/>
      <c r="P33" s="123"/>
      <c r="Q33" s="120"/>
      <c r="R33" s="120"/>
      <c r="S33" s="120"/>
      <c r="T33" s="120"/>
      <c r="U33" s="120"/>
      <c r="V33" s="18" t="str">
        <f t="shared" si="1"/>
        <v>-</v>
      </c>
      <c r="W33" s="131"/>
      <c r="X33" s="120"/>
      <c r="Y33" s="120"/>
      <c r="Z33" s="120"/>
      <c r="AA33" s="18" t="str">
        <f t="shared" si="2"/>
        <v>-</v>
      </c>
      <c r="AB33" s="119"/>
      <c r="AC33" s="120"/>
      <c r="AD33" s="120"/>
      <c r="AE33" s="123"/>
      <c r="AF33" s="120"/>
      <c r="AG33" s="120"/>
      <c r="AH33" s="18" t="str">
        <f t="shared" si="3"/>
        <v>-</v>
      </c>
      <c r="AI33" s="62"/>
      <c r="AJ33" s="62"/>
      <c r="AK33" s="21"/>
      <c r="AL33" s="58"/>
    </row>
    <row r="34" spans="1:38" ht="14.25" thickBot="1">
      <c r="A34" s="66">
        <v>27</v>
      </c>
      <c r="B34" s="70">
        <f>Feuille_Renseignements!B29</f>
        <v>0</v>
      </c>
      <c r="C34" s="119"/>
      <c r="D34" s="120"/>
      <c r="E34" s="120"/>
      <c r="F34" s="120"/>
      <c r="G34" s="18" t="str">
        <f t="shared" si="0"/>
        <v>-</v>
      </c>
      <c r="H34" s="119"/>
      <c r="I34" s="120"/>
      <c r="J34" s="120"/>
      <c r="K34" s="123"/>
      <c r="L34" s="120"/>
      <c r="M34" s="120"/>
      <c r="N34" s="120"/>
      <c r="O34" s="120"/>
      <c r="P34" s="123"/>
      <c r="Q34" s="120"/>
      <c r="R34" s="120"/>
      <c r="S34" s="120"/>
      <c r="T34" s="120"/>
      <c r="U34" s="120"/>
      <c r="V34" s="18" t="str">
        <f t="shared" si="1"/>
        <v>-</v>
      </c>
      <c r="W34" s="131"/>
      <c r="X34" s="120"/>
      <c r="Y34" s="120"/>
      <c r="Z34" s="120"/>
      <c r="AA34" s="18" t="str">
        <f t="shared" si="2"/>
        <v>-</v>
      </c>
      <c r="AB34" s="119"/>
      <c r="AC34" s="120"/>
      <c r="AD34" s="120"/>
      <c r="AE34" s="123"/>
      <c r="AF34" s="120"/>
      <c r="AG34" s="120"/>
      <c r="AH34" s="18" t="str">
        <f t="shared" si="3"/>
        <v>-</v>
      </c>
      <c r="AI34" s="62"/>
      <c r="AJ34" s="62"/>
      <c r="AK34" s="21"/>
      <c r="AL34" s="58"/>
    </row>
    <row r="35" spans="1:38" ht="14.25" thickBot="1">
      <c r="A35" s="67">
        <v>28</v>
      </c>
      <c r="B35" s="70">
        <f>Feuille_Renseignements!B30</f>
        <v>0</v>
      </c>
      <c r="C35" s="121"/>
      <c r="D35" s="122"/>
      <c r="E35" s="122"/>
      <c r="F35" s="122"/>
      <c r="G35" s="19" t="str">
        <f t="shared" si="0"/>
        <v>-</v>
      </c>
      <c r="H35" s="121"/>
      <c r="I35" s="122"/>
      <c r="J35" s="122"/>
      <c r="K35" s="124"/>
      <c r="L35" s="122"/>
      <c r="M35" s="122"/>
      <c r="N35" s="122"/>
      <c r="O35" s="122"/>
      <c r="P35" s="124"/>
      <c r="Q35" s="122"/>
      <c r="R35" s="122"/>
      <c r="S35" s="122"/>
      <c r="T35" s="122"/>
      <c r="U35" s="122"/>
      <c r="V35" s="19" t="str">
        <f t="shared" si="1"/>
        <v>-</v>
      </c>
      <c r="W35" s="136"/>
      <c r="X35" s="122"/>
      <c r="Y35" s="122"/>
      <c r="Z35" s="122"/>
      <c r="AA35" s="19" t="str">
        <f t="shared" si="2"/>
        <v>-</v>
      </c>
      <c r="AB35" s="121"/>
      <c r="AC35" s="122"/>
      <c r="AD35" s="122"/>
      <c r="AE35" s="124"/>
      <c r="AF35" s="122"/>
      <c r="AG35" s="122"/>
      <c r="AH35" s="19" t="str">
        <f t="shared" si="3"/>
        <v>-</v>
      </c>
      <c r="AI35" s="62"/>
      <c r="AJ35" s="62"/>
      <c r="AK35" s="21"/>
      <c r="AL35" s="58"/>
    </row>
    <row r="36" spans="2:38" ht="13.5">
      <c r="B36" s="4" t="s">
        <v>100</v>
      </c>
      <c r="C36" s="21"/>
      <c r="D36" s="20"/>
      <c r="E36" s="20"/>
      <c r="F36" s="20"/>
      <c r="G36" s="21" t="e">
        <f>AVERAGE(G8:G35)</f>
        <v>#DIV/0!</v>
      </c>
      <c r="H36" s="20"/>
      <c r="I36" s="20"/>
      <c r="J36" s="20"/>
      <c r="K36" s="21"/>
      <c r="L36" s="20"/>
      <c r="M36" s="20"/>
      <c r="N36" s="20"/>
      <c r="O36" s="20"/>
      <c r="P36" s="21"/>
      <c r="Q36" s="20"/>
      <c r="R36" s="20"/>
      <c r="S36" s="20"/>
      <c r="T36" s="20"/>
      <c r="V36" s="21" t="e">
        <f>AVERAGE(U8:U35)</f>
        <v>#DIV/0!</v>
      </c>
      <c r="W36" s="21"/>
      <c r="X36" s="20"/>
      <c r="Y36" s="20"/>
      <c r="Z36" s="20"/>
      <c r="AA36" s="21" t="e">
        <f>AVERAGE(Z8:Z35)</f>
        <v>#DIV/0!</v>
      </c>
      <c r="AC36" s="20"/>
      <c r="AD36" s="20"/>
      <c r="AE36" s="21"/>
      <c r="AF36" s="20"/>
      <c r="AG36" s="20"/>
      <c r="AH36" s="21" t="e">
        <f>AVERAGE(AH8:AH35)</f>
        <v>#DIV/0!</v>
      </c>
      <c r="AI36" s="62"/>
      <c r="AJ36" s="62"/>
      <c r="AK36" s="21"/>
      <c r="AL36" s="58"/>
    </row>
    <row r="37" spans="3:38" ht="13.5">
      <c r="C37" s="7"/>
      <c r="D37" s="7"/>
      <c r="E37" s="7"/>
      <c r="F37" s="7"/>
      <c r="G37" s="7"/>
      <c r="H37" s="7"/>
      <c r="I37" s="7"/>
      <c r="J37" s="7"/>
      <c r="K37" s="16"/>
      <c r="L37" s="7"/>
      <c r="M37" s="7"/>
      <c r="N37" s="7"/>
      <c r="O37" s="7"/>
      <c r="P37" s="7"/>
      <c r="Q37" s="7"/>
      <c r="R37" s="7"/>
      <c r="S37" s="7"/>
      <c r="T37" s="7"/>
      <c r="U37" s="16"/>
      <c r="V37" s="7"/>
      <c r="W37" s="7"/>
      <c r="X37" s="7"/>
      <c r="Y37" s="7"/>
      <c r="Z37" s="7"/>
      <c r="AA37" s="16"/>
      <c r="AB37" s="7"/>
      <c r="AC37" s="7"/>
      <c r="AD37" s="7"/>
      <c r="AE37" s="16"/>
      <c r="AF37" s="7"/>
      <c r="AG37" s="7"/>
      <c r="AH37" s="7"/>
      <c r="AI37" s="63"/>
      <c r="AJ37" s="63"/>
      <c r="AK37" s="16"/>
      <c r="AL37" s="58"/>
    </row>
    <row r="38" spans="2:55" ht="13.5">
      <c r="B38" s="4" t="s">
        <v>101</v>
      </c>
      <c r="C38" s="5"/>
      <c r="D38" s="5"/>
      <c r="E38" s="5"/>
      <c r="F38" s="160"/>
      <c r="G38" s="160" t="e">
        <f>STDEV(G8:G35)</f>
        <v>#DIV/0!</v>
      </c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 t="e">
        <f>STDEV(V8:V35)</f>
        <v>#DIV/0!</v>
      </c>
      <c r="W38" s="160"/>
      <c r="X38" s="160"/>
      <c r="Y38" s="160"/>
      <c r="Z38" s="160"/>
      <c r="AA38" s="160" t="e">
        <f>STDEV(AA8:AA35)</f>
        <v>#DIV/0!</v>
      </c>
      <c r="AB38" s="160"/>
      <c r="AC38" s="160"/>
      <c r="AD38" s="160"/>
      <c r="AE38" s="160"/>
      <c r="AF38" s="160"/>
      <c r="AG38" s="160"/>
      <c r="AH38" s="160" t="e">
        <f>STDEV(AH8:AH35)</f>
        <v>#DIV/0!</v>
      </c>
      <c r="AI38" s="160"/>
      <c r="AJ38" s="160"/>
      <c r="AK38" s="160"/>
      <c r="AL38" s="160"/>
      <c r="AM38" s="161"/>
      <c r="AN38" s="160"/>
      <c r="AO38" s="161"/>
      <c r="AP38" s="161"/>
      <c r="AQ38" s="161"/>
      <c r="AR38" s="160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</row>
    <row r="39" spans="35:38" ht="13.5">
      <c r="AI39" s="58"/>
      <c r="AJ39" s="58"/>
      <c r="AK39" s="58"/>
      <c r="AL39" s="58"/>
    </row>
    <row r="40" spans="35:38" ht="13.5">
      <c r="AI40" s="58"/>
      <c r="AJ40" s="58"/>
      <c r="AK40" s="58"/>
      <c r="AL40" s="58"/>
    </row>
    <row r="41" spans="35:38" ht="13.5">
      <c r="AI41" s="58"/>
      <c r="AJ41" s="58"/>
      <c r="AK41" s="58"/>
      <c r="AL41" s="58"/>
    </row>
    <row r="42" spans="35:38" ht="13.5">
      <c r="AI42" s="58"/>
      <c r="AJ42" s="58"/>
      <c r="AK42" s="58"/>
      <c r="AL42" s="58"/>
    </row>
    <row r="43" spans="35:38" ht="13.5">
      <c r="AI43" s="58"/>
      <c r="AJ43" s="58"/>
      <c r="AK43" s="58"/>
      <c r="AL43" s="58"/>
    </row>
    <row r="44" spans="35:38" ht="13.5">
      <c r="AI44" s="58"/>
      <c r="AJ44" s="58"/>
      <c r="AK44" s="58"/>
      <c r="AL44" s="58"/>
    </row>
    <row r="45" spans="35:38" ht="13.5">
      <c r="AI45" s="58"/>
      <c r="AJ45" s="58"/>
      <c r="AK45" s="58"/>
      <c r="AL45" s="58"/>
    </row>
    <row r="46" spans="35:38" ht="13.5">
      <c r="AI46" s="58"/>
      <c r="AJ46" s="58"/>
      <c r="AK46" s="58"/>
      <c r="AL46" s="58"/>
    </row>
    <row r="47" spans="35:38" ht="13.5">
      <c r="AI47" s="58"/>
      <c r="AJ47" s="58"/>
      <c r="AK47" s="58"/>
      <c r="AL47" s="58"/>
    </row>
    <row r="48" spans="35:38" ht="13.5">
      <c r="AI48" s="58"/>
      <c r="AJ48" s="58"/>
      <c r="AK48" s="58"/>
      <c r="AL48" s="58"/>
    </row>
    <row r="49" spans="35:38" ht="13.5">
      <c r="AI49" s="58"/>
      <c r="AJ49" s="58"/>
      <c r="AK49" s="58"/>
      <c r="AL49" s="58"/>
    </row>
    <row r="50" spans="35:38" ht="13.5">
      <c r="AI50" s="58"/>
      <c r="AJ50" s="58"/>
      <c r="AK50" s="58"/>
      <c r="AL50" s="58"/>
    </row>
    <row r="51" spans="35:38" ht="13.5">
      <c r="AI51" s="58"/>
      <c r="AJ51" s="58"/>
      <c r="AK51" s="58"/>
      <c r="AL51" s="58"/>
    </row>
    <row r="52" spans="35:38" ht="13.5">
      <c r="AI52" s="58"/>
      <c r="AJ52" s="58"/>
      <c r="AK52" s="58"/>
      <c r="AL52" s="58"/>
    </row>
    <row r="53" spans="35:38" ht="13.5">
      <c r="AI53" s="58"/>
      <c r="AJ53" s="58"/>
      <c r="AK53" s="58"/>
      <c r="AL53" s="58"/>
    </row>
  </sheetData>
  <sheetProtection sheet="1" objects="1" scenarios="1"/>
  <mergeCells count="13">
    <mergeCell ref="C1:AH1"/>
    <mergeCell ref="C3:G3"/>
    <mergeCell ref="AB4:AH4"/>
    <mergeCell ref="AB2:AH2"/>
    <mergeCell ref="AB3:AH3"/>
    <mergeCell ref="C2:G2"/>
    <mergeCell ref="C4:G4"/>
    <mergeCell ref="H2:V2"/>
    <mergeCell ref="H3:V3"/>
    <mergeCell ref="H4:V4"/>
    <mergeCell ref="W4:AA4"/>
    <mergeCell ref="W2:AA2"/>
    <mergeCell ref="W3:AA3"/>
  </mergeCells>
  <conditionalFormatting sqref="AI8:AJ37 AB37 AC8:AD37 AH37 K6 AF8:AG37 H8:J37 X8:Z37 Q8:T37 AE6 L8:O37 P37 AB8:AB35 U8:U35 V37:W37 G37 C9:C35 C8:F8 D9:F37 C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G8:G35 V8:V35 AA8:AA35 AH8:AH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hyperlinks>
    <hyperlink ref="C2:G2" r:id="rId1" display="EGCACB01.pdf"/>
    <hyperlink ref="H2:V2" r:id="rId2" display="EGCACD01.pdf"/>
    <hyperlink ref="W2:AA2" r:id="rId3" display="EGCACE01.pdf"/>
    <hyperlink ref="AB2:AH2" r:id="rId4" display="EGCACE02.pdf"/>
  </hyperlinks>
  <printOptions/>
  <pageMargins left="0.75" right="0.75" top="1" bottom="1" header="0.4921259845" footer="0.4921259845"/>
  <pageSetup fitToHeight="1" fitToWidth="1" orientation="landscape" paperSize="9" scale="68"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R53"/>
  <sheetViews>
    <sheetView workbookViewId="0" topLeftCell="G1">
      <selection activeCell="AC2" sqref="AC2:AH2"/>
    </sheetView>
  </sheetViews>
  <sheetFormatPr defaultColWidth="11.7109375" defaultRowHeight="12.75"/>
  <cols>
    <col min="1" max="1" width="3.8515625" style="4" customWidth="1"/>
    <col min="2" max="2" width="18.57421875" style="4" customWidth="1"/>
    <col min="3" max="6" width="4.28125" style="1" customWidth="1"/>
    <col min="7" max="34" width="4.28125" style="4" customWidth="1"/>
    <col min="35" max="16384" width="3.8515625" style="4" customWidth="1"/>
  </cols>
  <sheetData>
    <row r="1" spans="2:44" s="10" customFormat="1" ht="28.5" customHeight="1" thickBot="1">
      <c r="B1" s="22" t="s">
        <v>133</v>
      </c>
      <c r="C1" s="193" t="s">
        <v>195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5"/>
      <c r="AI1" s="71"/>
      <c r="AJ1" s="71"/>
      <c r="AK1" s="71"/>
      <c r="AL1" s="71"/>
      <c r="AM1" s="52"/>
      <c r="AN1" s="52"/>
      <c r="AO1" s="52"/>
      <c r="AP1" s="52"/>
      <c r="AQ1" s="64"/>
      <c r="AR1" s="53"/>
    </row>
    <row r="2" spans="2:44" s="3" customFormat="1" ht="12.75">
      <c r="B2" s="24" t="s">
        <v>48</v>
      </c>
      <c r="C2" s="227" t="s">
        <v>353</v>
      </c>
      <c r="D2" s="228"/>
      <c r="E2" s="228"/>
      <c r="F2" s="228"/>
      <c r="G2" s="228"/>
      <c r="H2" s="228"/>
      <c r="I2" s="228"/>
      <c r="J2" s="224" t="s">
        <v>205</v>
      </c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  <c r="AC2" s="224" t="s">
        <v>354</v>
      </c>
      <c r="AD2" s="225"/>
      <c r="AE2" s="225"/>
      <c r="AF2" s="225"/>
      <c r="AG2" s="225"/>
      <c r="AH2" s="226"/>
      <c r="AI2" s="54"/>
      <c r="AJ2" s="54"/>
      <c r="AK2" s="54"/>
      <c r="AL2" s="54"/>
      <c r="AM2" s="54"/>
      <c r="AN2" s="54"/>
      <c r="AO2" s="54"/>
      <c r="AP2" s="54"/>
      <c r="AQ2" s="54"/>
      <c r="AR2" s="55"/>
    </row>
    <row r="3" spans="2:44" s="3" customFormat="1" ht="13.5">
      <c r="B3" s="24" t="s">
        <v>49</v>
      </c>
      <c r="C3" s="197"/>
      <c r="D3" s="198"/>
      <c r="E3" s="198"/>
      <c r="F3" s="198"/>
      <c r="G3" s="198"/>
      <c r="H3" s="198"/>
      <c r="I3" s="198"/>
      <c r="J3" s="197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  <c r="AC3" s="196"/>
      <c r="AD3" s="191"/>
      <c r="AE3" s="191"/>
      <c r="AF3" s="191"/>
      <c r="AG3" s="191"/>
      <c r="AH3" s="192"/>
      <c r="AI3" s="54"/>
      <c r="AJ3" s="54"/>
      <c r="AK3" s="54"/>
      <c r="AL3" s="54"/>
      <c r="AM3" s="56"/>
      <c r="AN3" s="56"/>
      <c r="AO3" s="56"/>
      <c r="AP3" s="56"/>
      <c r="AQ3" s="56"/>
      <c r="AR3" s="55"/>
    </row>
    <row r="4" spans="2:44" ht="48" customHeight="1">
      <c r="B4" s="25" t="s">
        <v>50</v>
      </c>
      <c r="C4" s="171" t="s">
        <v>202</v>
      </c>
      <c r="D4" s="172"/>
      <c r="E4" s="172"/>
      <c r="F4" s="172"/>
      <c r="G4" s="172"/>
      <c r="H4" s="172"/>
      <c r="I4" s="172"/>
      <c r="J4" s="171" t="s">
        <v>203</v>
      </c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3"/>
      <c r="AC4" s="171" t="s">
        <v>220</v>
      </c>
      <c r="AD4" s="172"/>
      <c r="AE4" s="172"/>
      <c r="AF4" s="172"/>
      <c r="AG4" s="172"/>
      <c r="AH4" s="173"/>
      <c r="AI4" s="57"/>
      <c r="AJ4" s="57"/>
      <c r="AK4" s="57"/>
      <c r="AL4" s="57"/>
      <c r="AM4" s="57"/>
      <c r="AN4" s="57"/>
      <c r="AO4" s="57"/>
      <c r="AP4" s="57"/>
      <c r="AQ4" s="57"/>
      <c r="AR4" s="58"/>
    </row>
    <row r="5" spans="2:44" s="5" customFormat="1" ht="123" customHeight="1">
      <c r="B5" s="23" t="s">
        <v>51</v>
      </c>
      <c r="C5" s="45" t="s">
        <v>196</v>
      </c>
      <c r="D5" s="36" t="s">
        <v>197</v>
      </c>
      <c r="E5" s="47" t="s">
        <v>198</v>
      </c>
      <c r="F5" s="45" t="s">
        <v>199</v>
      </c>
      <c r="G5" s="36" t="s">
        <v>200</v>
      </c>
      <c r="H5" s="47" t="s">
        <v>201</v>
      </c>
      <c r="I5" s="27"/>
      <c r="J5" s="73" t="s">
        <v>206</v>
      </c>
      <c r="K5" s="47" t="s">
        <v>204</v>
      </c>
      <c r="L5" s="73" t="s">
        <v>207</v>
      </c>
      <c r="M5" s="47" t="s">
        <v>204</v>
      </c>
      <c r="N5" s="73" t="s">
        <v>208</v>
      </c>
      <c r="O5" s="47" t="s">
        <v>204</v>
      </c>
      <c r="P5" s="73" t="s">
        <v>209</v>
      </c>
      <c r="Q5" s="47" t="s">
        <v>204</v>
      </c>
      <c r="R5" s="73" t="s">
        <v>210</v>
      </c>
      <c r="S5" s="47" t="s">
        <v>204</v>
      </c>
      <c r="T5" s="73" t="s">
        <v>211</v>
      </c>
      <c r="U5" s="47" t="s">
        <v>204</v>
      </c>
      <c r="V5" s="73" t="s">
        <v>212</v>
      </c>
      <c r="W5" s="47" t="s">
        <v>204</v>
      </c>
      <c r="X5" s="73" t="s">
        <v>213</v>
      </c>
      <c r="Y5" s="47" t="s">
        <v>204</v>
      </c>
      <c r="Z5" s="73" t="s">
        <v>214</v>
      </c>
      <c r="AA5" s="47" t="s">
        <v>204</v>
      </c>
      <c r="AB5" s="9"/>
      <c r="AC5" s="45" t="s">
        <v>215</v>
      </c>
      <c r="AD5" s="36" t="s">
        <v>216</v>
      </c>
      <c r="AE5" s="36" t="s">
        <v>217</v>
      </c>
      <c r="AF5" s="36" t="s">
        <v>218</v>
      </c>
      <c r="AG5" s="36" t="s">
        <v>219</v>
      </c>
      <c r="AH5" s="9"/>
      <c r="AI5" s="36"/>
      <c r="AJ5" s="36"/>
      <c r="AK5" s="36"/>
      <c r="AL5" s="36"/>
      <c r="AM5" s="36"/>
      <c r="AN5" s="36"/>
      <c r="AO5" s="36"/>
      <c r="AP5" s="36"/>
      <c r="AQ5" s="36"/>
      <c r="AR5" s="41"/>
    </row>
    <row r="6" spans="3:44" s="14" customFormat="1" ht="18.75" customHeight="1" thickBot="1">
      <c r="C6" s="44" t="s">
        <v>4</v>
      </c>
      <c r="D6" s="31" t="s">
        <v>6</v>
      </c>
      <c r="E6" s="40" t="s">
        <v>7</v>
      </c>
      <c r="F6" s="72" t="s">
        <v>9</v>
      </c>
      <c r="G6" s="31" t="s">
        <v>10</v>
      </c>
      <c r="H6" s="40" t="s">
        <v>11</v>
      </c>
      <c r="I6" s="46" t="s">
        <v>1</v>
      </c>
      <c r="J6" s="44" t="s">
        <v>4</v>
      </c>
      <c r="K6" s="40" t="s">
        <v>6</v>
      </c>
      <c r="L6" s="44" t="s">
        <v>4</v>
      </c>
      <c r="M6" s="40" t="s">
        <v>6</v>
      </c>
      <c r="N6" s="44" t="s">
        <v>4</v>
      </c>
      <c r="O6" s="40" t="s">
        <v>6</v>
      </c>
      <c r="P6" s="44" t="s">
        <v>4</v>
      </c>
      <c r="Q6" s="40" t="s">
        <v>6</v>
      </c>
      <c r="R6" s="44" t="s">
        <v>4</v>
      </c>
      <c r="S6" s="40" t="s">
        <v>6</v>
      </c>
      <c r="T6" s="44" t="s">
        <v>4</v>
      </c>
      <c r="U6" s="40" t="s">
        <v>6</v>
      </c>
      <c r="V6" s="44" t="s">
        <v>4</v>
      </c>
      <c r="W6" s="40" t="s">
        <v>6</v>
      </c>
      <c r="X6" s="44" t="s">
        <v>4</v>
      </c>
      <c r="Y6" s="40" t="s">
        <v>6</v>
      </c>
      <c r="Z6" s="44" t="s">
        <v>4</v>
      </c>
      <c r="AA6" s="40" t="s">
        <v>6</v>
      </c>
      <c r="AB6" s="13" t="s">
        <v>1</v>
      </c>
      <c r="AC6" s="44" t="s">
        <v>4</v>
      </c>
      <c r="AD6" s="31" t="s">
        <v>6</v>
      </c>
      <c r="AE6" s="31" t="s">
        <v>7</v>
      </c>
      <c r="AF6" s="31" t="s">
        <v>9</v>
      </c>
      <c r="AG6" s="31" t="s">
        <v>10</v>
      </c>
      <c r="AH6" s="13" t="s">
        <v>1</v>
      </c>
      <c r="AI6" s="59"/>
      <c r="AJ6" s="29"/>
      <c r="AK6" s="29"/>
      <c r="AL6" s="29"/>
      <c r="AM6" s="29"/>
      <c r="AN6" s="29"/>
      <c r="AO6" s="29"/>
      <c r="AP6" s="29"/>
      <c r="AQ6" s="29"/>
      <c r="AR6" s="59"/>
    </row>
    <row r="7" spans="2:44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60"/>
      <c r="AN7" s="60"/>
      <c r="AO7" s="60"/>
      <c r="AP7" s="60"/>
      <c r="AQ7" s="60"/>
      <c r="AR7" s="61"/>
    </row>
    <row r="8" spans="1:44" ht="14.25" thickBot="1">
      <c r="A8" s="65">
        <v>1</v>
      </c>
      <c r="B8" s="70">
        <f>Feuille_Renseignements!B3</f>
        <v>0</v>
      </c>
      <c r="C8" s="117"/>
      <c r="D8" s="118"/>
      <c r="E8" s="128"/>
      <c r="F8" s="117"/>
      <c r="G8" s="118"/>
      <c r="H8" s="125"/>
      <c r="I8" s="17" t="str">
        <f>IF(COUNTIF(C8:H8,"&gt;-1")=0,"-",(COUNTIF(C8:H8,"1")/COUNTIF(C8:H8,"&gt;-1")))</f>
        <v>-</v>
      </c>
      <c r="J8" s="117"/>
      <c r="K8" s="125"/>
      <c r="L8" s="117"/>
      <c r="M8" s="125"/>
      <c r="N8" s="117"/>
      <c r="O8" s="125"/>
      <c r="P8" s="117"/>
      <c r="Q8" s="125"/>
      <c r="R8" s="117"/>
      <c r="S8" s="125"/>
      <c r="T8" s="117"/>
      <c r="U8" s="125"/>
      <c r="V8" s="117"/>
      <c r="W8" s="125"/>
      <c r="X8" s="117"/>
      <c r="Y8" s="125"/>
      <c r="Z8" s="117"/>
      <c r="AA8" s="125"/>
      <c r="AB8" s="17" t="str">
        <f>IF(COUNTIF(J8:AA8,"&gt;-1")=0,"-",(COUNTIF(J8:AA8,"1")/COUNTIF(J8:AA8,"&gt;-1")))</f>
        <v>-</v>
      </c>
      <c r="AC8" s="117"/>
      <c r="AD8" s="118"/>
      <c r="AE8" s="118"/>
      <c r="AF8" s="118"/>
      <c r="AG8" s="118"/>
      <c r="AH8" s="17" t="str">
        <f>IF(COUNTIF(AC8:AG8,"&gt;-1")=0,"-",(COUNTIF(AC8:AG8,"1")/COUNTIF(AC8:AG8,"&gt;-1")))</f>
        <v>-</v>
      </c>
      <c r="AI8" s="21"/>
      <c r="AJ8" s="20"/>
      <c r="AK8" s="20"/>
      <c r="AM8" s="62"/>
      <c r="AN8" s="62"/>
      <c r="AO8" s="62"/>
      <c r="AP8" s="62"/>
      <c r="AQ8" s="21"/>
      <c r="AR8" s="58"/>
    </row>
    <row r="9" spans="1:44" ht="14.25" thickBot="1">
      <c r="A9" s="66">
        <v>2</v>
      </c>
      <c r="B9" s="70">
        <f>Feuille_Renseignements!B4</f>
        <v>0</v>
      </c>
      <c r="C9" s="119"/>
      <c r="D9" s="120"/>
      <c r="E9" s="132"/>
      <c r="F9" s="119"/>
      <c r="G9" s="120"/>
      <c r="H9" s="129"/>
      <c r="I9" s="18" t="str">
        <f>IF(COUNTIF(C9:H9,"&gt;-1")=0,"-",(COUNTIF(C9:H9,"1")/COUNTIF(C9:H9,"&gt;-1")))</f>
        <v>-</v>
      </c>
      <c r="J9" s="119"/>
      <c r="K9" s="129"/>
      <c r="L9" s="119"/>
      <c r="M9" s="129"/>
      <c r="N9" s="119"/>
      <c r="O9" s="129"/>
      <c r="P9" s="119"/>
      <c r="Q9" s="129"/>
      <c r="R9" s="119"/>
      <c r="S9" s="129"/>
      <c r="T9" s="119"/>
      <c r="U9" s="129"/>
      <c r="V9" s="119"/>
      <c r="W9" s="129"/>
      <c r="X9" s="119"/>
      <c r="Y9" s="129"/>
      <c r="Z9" s="119"/>
      <c r="AA9" s="129"/>
      <c r="AB9" s="18" t="str">
        <f aca="true" t="shared" si="0" ref="AB9:AB35">IF(COUNTIF(J9:AA9,"&gt;-1")=0,"-",(COUNTIF(J9:AA9,"1")/COUNTIF(J9:AA9,"&gt;-1")))</f>
        <v>-</v>
      </c>
      <c r="AC9" s="119"/>
      <c r="AD9" s="120"/>
      <c r="AE9" s="120"/>
      <c r="AF9" s="120"/>
      <c r="AG9" s="120"/>
      <c r="AH9" s="18" t="str">
        <f aca="true" t="shared" si="1" ref="AH9:AH35">IF(COUNTIF(AC9:AG9,"&gt;-1")=0,"-",(COUNTIF(AC9:AG9,"1")/COUNTIF(AC9:AG9,"&gt;-1")))</f>
        <v>-</v>
      </c>
      <c r="AI9" s="21"/>
      <c r="AJ9" s="20"/>
      <c r="AK9" s="20"/>
      <c r="AM9" s="62"/>
      <c r="AN9" s="62"/>
      <c r="AO9" s="62"/>
      <c r="AP9" s="62"/>
      <c r="AQ9" s="21"/>
      <c r="AR9" s="58"/>
    </row>
    <row r="10" spans="1:44" ht="14.25" thickBot="1">
      <c r="A10" s="66">
        <v>3</v>
      </c>
      <c r="B10" s="70">
        <f>Feuille_Renseignements!B5</f>
        <v>0</v>
      </c>
      <c r="C10" s="119"/>
      <c r="D10" s="120"/>
      <c r="E10" s="132"/>
      <c r="F10" s="119"/>
      <c r="G10" s="120"/>
      <c r="H10" s="129"/>
      <c r="I10" s="18" t="str">
        <f aca="true" t="shared" si="2" ref="I10:I35">IF(COUNTIF(C10:H10,"&gt;-1")=0,"-",(COUNTIF(C10:H10,"1")/COUNTIF(C10:H10,"&gt;-1")))</f>
        <v>-</v>
      </c>
      <c r="J10" s="119"/>
      <c r="K10" s="129"/>
      <c r="L10" s="119"/>
      <c r="M10" s="129"/>
      <c r="N10" s="119"/>
      <c r="O10" s="129"/>
      <c r="P10" s="119"/>
      <c r="Q10" s="129"/>
      <c r="R10" s="119"/>
      <c r="S10" s="129"/>
      <c r="T10" s="119"/>
      <c r="U10" s="129"/>
      <c r="V10" s="119"/>
      <c r="W10" s="129"/>
      <c r="X10" s="119"/>
      <c r="Y10" s="129"/>
      <c r="Z10" s="119"/>
      <c r="AA10" s="129"/>
      <c r="AB10" s="18" t="str">
        <f t="shared" si="0"/>
        <v>-</v>
      </c>
      <c r="AC10" s="119"/>
      <c r="AD10" s="120"/>
      <c r="AE10" s="120"/>
      <c r="AF10" s="120"/>
      <c r="AG10" s="120"/>
      <c r="AH10" s="18" t="str">
        <f t="shared" si="1"/>
        <v>-</v>
      </c>
      <c r="AI10" s="21"/>
      <c r="AJ10" s="20"/>
      <c r="AK10" s="20"/>
      <c r="AM10" s="62"/>
      <c r="AN10" s="62"/>
      <c r="AO10" s="62"/>
      <c r="AP10" s="62"/>
      <c r="AQ10" s="21"/>
      <c r="AR10" s="58"/>
    </row>
    <row r="11" spans="1:44" ht="14.25" thickBot="1">
      <c r="A11" s="66">
        <v>4</v>
      </c>
      <c r="B11" s="70">
        <f>Feuille_Renseignements!B6</f>
        <v>0</v>
      </c>
      <c r="C11" s="119"/>
      <c r="D11" s="120"/>
      <c r="E11" s="132"/>
      <c r="F11" s="119"/>
      <c r="G11" s="120"/>
      <c r="H11" s="129"/>
      <c r="I11" s="18" t="str">
        <f t="shared" si="2"/>
        <v>-</v>
      </c>
      <c r="J11" s="119"/>
      <c r="K11" s="129"/>
      <c r="L11" s="119"/>
      <c r="M11" s="129"/>
      <c r="N11" s="119"/>
      <c r="O11" s="129"/>
      <c r="P11" s="119"/>
      <c r="Q11" s="129"/>
      <c r="R11" s="119"/>
      <c r="S11" s="129"/>
      <c r="T11" s="119"/>
      <c r="U11" s="129"/>
      <c r="V11" s="119"/>
      <c r="W11" s="129"/>
      <c r="X11" s="119"/>
      <c r="Y11" s="129"/>
      <c r="Z11" s="119"/>
      <c r="AA11" s="129"/>
      <c r="AB11" s="18" t="str">
        <f t="shared" si="0"/>
        <v>-</v>
      </c>
      <c r="AC11" s="119"/>
      <c r="AD11" s="120"/>
      <c r="AE11" s="120"/>
      <c r="AF11" s="120"/>
      <c r="AG11" s="120"/>
      <c r="AH11" s="18" t="str">
        <f t="shared" si="1"/>
        <v>-</v>
      </c>
      <c r="AI11" s="21"/>
      <c r="AJ11" s="20"/>
      <c r="AK11" s="20"/>
      <c r="AM11" s="62"/>
      <c r="AN11" s="62"/>
      <c r="AO11" s="62"/>
      <c r="AP11" s="62"/>
      <c r="AQ11" s="21"/>
      <c r="AR11" s="58"/>
    </row>
    <row r="12" spans="1:44" ht="14.25" thickBot="1">
      <c r="A12" s="66">
        <v>5</v>
      </c>
      <c r="B12" s="70">
        <f>Feuille_Renseignements!B7</f>
        <v>0</v>
      </c>
      <c r="C12" s="119"/>
      <c r="D12" s="120"/>
      <c r="E12" s="132"/>
      <c r="F12" s="119"/>
      <c r="G12" s="120"/>
      <c r="H12" s="129"/>
      <c r="I12" s="18" t="str">
        <f t="shared" si="2"/>
        <v>-</v>
      </c>
      <c r="J12" s="119"/>
      <c r="K12" s="129"/>
      <c r="L12" s="119"/>
      <c r="M12" s="129"/>
      <c r="N12" s="119"/>
      <c r="O12" s="129"/>
      <c r="P12" s="119"/>
      <c r="Q12" s="129"/>
      <c r="R12" s="119"/>
      <c r="S12" s="129"/>
      <c r="T12" s="119"/>
      <c r="U12" s="129"/>
      <c r="V12" s="119"/>
      <c r="W12" s="129"/>
      <c r="X12" s="119"/>
      <c r="Y12" s="129"/>
      <c r="Z12" s="119"/>
      <c r="AA12" s="129"/>
      <c r="AB12" s="18" t="str">
        <f t="shared" si="0"/>
        <v>-</v>
      </c>
      <c r="AC12" s="119"/>
      <c r="AD12" s="120"/>
      <c r="AE12" s="120"/>
      <c r="AF12" s="120"/>
      <c r="AG12" s="120"/>
      <c r="AH12" s="18" t="str">
        <f t="shared" si="1"/>
        <v>-</v>
      </c>
      <c r="AI12" s="21"/>
      <c r="AJ12" s="20"/>
      <c r="AK12" s="20"/>
      <c r="AM12" s="62"/>
      <c r="AN12" s="62"/>
      <c r="AO12" s="62"/>
      <c r="AP12" s="62"/>
      <c r="AQ12" s="21"/>
      <c r="AR12" s="58"/>
    </row>
    <row r="13" spans="1:44" ht="14.25" thickBot="1">
      <c r="A13" s="66">
        <v>6</v>
      </c>
      <c r="B13" s="70">
        <f>Feuille_Renseignements!B8</f>
        <v>0</v>
      </c>
      <c r="C13" s="119"/>
      <c r="D13" s="120"/>
      <c r="E13" s="132"/>
      <c r="F13" s="119"/>
      <c r="G13" s="120"/>
      <c r="H13" s="129"/>
      <c r="I13" s="18" t="str">
        <f t="shared" si="2"/>
        <v>-</v>
      </c>
      <c r="J13" s="119"/>
      <c r="K13" s="129"/>
      <c r="L13" s="119"/>
      <c r="M13" s="129"/>
      <c r="N13" s="119"/>
      <c r="O13" s="129"/>
      <c r="P13" s="119"/>
      <c r="Q13" s="129"/>
      <c r="R13" s="119"/>
      <c r="S13" s="129"/>
      <c r="T13" s="119"/>
      <c r="U13" s="129"/>
      <c r="V13" s="119"/>
      <c r="W13" s="129"/>
      <c r="X13" s="119"/>
      <c r="Y13" s="129"/>
      <c r="Z13" s="119"/>
      <c r="AA13" s="129"/>
      <c r="AB13" s="18" t="str">
        <f t="shared" si="0"/>
        <v>-</v>
      </c>
      <c r="AC13" s="119"/>
      <c r="AD13" s="120"/>
      <c r="AE13" s="120"/>
      <c r="AF13" s="120"/>
      <c r="AG13" s="120"/>
      <c r="AH13" s="18" t="str">
        <f t="shared" si="1"/>
        <v>-</v>
      </c>
      <c r="AI13" s="21"/>
      <c r="AJ13" s="20"/>
      <c r="AK13" s="20"/>
      <c r="AM13" s="62"/>
      <c r="AN13" s="62"/>
      <c r="AO13" s="62"/>
      <c r="AP13" s="62"/>
      <c r="AQ13" s="21"/>
      <c r="AR13" s="58"/>
    </row>
    <row r="14" spans="1:44" ht="14.25" thickBot="1">
      <c r="A14" s="66">
        <v>7</v>
      </c>
      <c r="B14" s="70">
        <f>Feuille_Renseignements!B9</f>
        <v>0</v>
      </c>
      <c r="C14" s="119"/>
      <c r="D14" s="120"/>
      <c r="E14" s="132"/>
      <c r="F14" s="119"/>
      <c r="G14" s="120"/>
      <c r="H14" s="129"/>
      <c r="I14" s="18" t="str">
        <f t="shared" si="2"/>
        <v>-</v>
      </c>
      <c r="J14" s="119"/>
      <c r="K14" s="129"/>
      <c r="L14" s="119"/>
      <c r="M14" s="129"/>
      <c r="N14" s="119"/>
      <c r="O14" s="129"/>
      <c r="P14" s="119"/>
      <c r="Q14" s="129"/>
      <c r="R14" s="119"/>
      <c r="S14" s="129"/>
      <c r="T14" s="119"/>
      <c r="U14" s="129"/>
      <c r="V14" s="119"/>
      <c r="W14" s="129"/>
      <c r="X14" s="119"/>
      <c r="Y14" s="129"/>
      <c r="Z14" s="119"/>
      <c r="AA14" s="129"/>
      <c r="AB14" s="18" t="str">
        <f t="shared" si="0"/>
        <v>-</v>
      </c>
      <c r="AC14" s="119"/>
      <c r="AD14" s="120"/>
      <c r="AE14" s="120"/>
      <c r="AF14" s="120"/>
      <c r="AG14" s="120"/>
      <c r="AH14" s="18" t="str">
        <f t="shared" si="1"/>
        <v>-</v>
      </c>
      <c r="AI14" s="21"/>
      <c r="AJ14" s="20"/>
      <c r="AK14" s="20"/>
      <c r="AM14" s="62"/>
      <c r="AN14" s="62"/>
      <c r="AO14" s="62"/>
      <c r="AP14" s="62"/>
      <c r="AQ14" s="21"/>
      <c r="AR14" s="58"/>
    </row>
    <row r="15" spans="1:44" ht="14.25" thickBot="1">
      <c r="A15" s="66">
        <v>8</v>
      </c>
      <c r="B15" s="70">
        <f>Feuille_Renseignements!B10</f>
        <v>0</v>
      </c>
      <c r="C15" s="119"/>
      <c r="D15" s="120"/>
      <c r="E15" s="132"/>
      <c r="F15" s="119"/>
      <c r="G15" s="120"/>
      <c r="H15" s="129"/>
      <c r="I15" s="18" t="str">
        <f t="shared" si="2"/>
        <v>-</v>
      </c>
      <c r="J15" s="119"/>
      <c r="K15" s="129"/>
      <c r="L15" s="119"/>
      <c r="M15" s="129"/>
      <c r="N15" s="119"/>
      <c r="O15" s="129"/>
      <c r="P15" s="119"/>
      <c r="Q15" s="129"/>
      <c r="R15" s="119"/>
      <c r="S15" s="129"/>
      <c r="T15" s="119"/>
      <c r="U15" s="129"/>
      <c r="V15" s="119"/>
      <c r="W15" s="129"/>
      <c r="X15" s="119"/>
      <c r="Y15" s="129"/>
      <c r="Z15" s="119"/>
      <c r="AA15" s="129"/>
      <c r="AB15" s="18" t="str">
        <f t="shared" si="0"/>
        <v>-</v>
      </c>
      <c r="AC15" s="119"/>
      <c r="AD15" s="120"/>
      <c r="AE15" s="120"/>
      <c r="AF15" s="120"/>
      <c r="AG15" s="120"/>
      <c r="AH15" s="18" t="str">
        <f t="shared" si="1"/>
        <v>-</v>
      </c>
      <c r="AI15" s="21"/>
      <c r="AJ15" s="20"/>
      <c r="AK15" s="20"/>
      <c r="AM15" s="62"/>
      <c r="AN15" s="62"/>
      <c r="AO15" s="62"/>
      <c r="AP15" s="62"/>
      <c r="AQ15" s="21"/>
      <c r="AR15" s="58"/>
    </row>
    <row r="16" spans="1:44" ht="14.25" thickBot="1">
      <c r="A16" s="66">
        <v>9</v>
      </c>
      <c r="B16" s="70">
        <f>Feuille_Renseignements!B11</f>
        <v>0</v>
      </c>
      <c r="C16" s="119"/>
      <c r="D16" s="120"/>
      <c r="E16" s="132"/>
      <c r="F16" s="119"/>
      <c r="G16" s="120"/>
      <c r="H16" s="129"/>
      <c r="I16" s="18" t="str">
        <f t="shared" si="2"/>
        <v>-</v>
      </c>
      <c r="J16" s="119"/>
      <c r="K16" s="129"/>
      <c r="L16" s="119"/>
      <c r="M16" s="129"/>
      <c r="N16" s="119"/>
      <c r="O16" s="129"/>
      <c r="P16" s="119"/>
      <c r="Q16" s="129"/>
      <c r="R16" s="119"/>
      <c r="S16" s="129"/>
      <c r="T16" s="119"/>
      <c r="U16" s="129"/>
      <c r="V16" s="119"/>
      <c r="W16" s="129"/>
      <c r="X16" s="119"/>
      <c r="Y16" s="129"/>
      <c r="Z16" s="119"/>
      <c r="AA16" s="129"/>
      <c r="AB16" s="18" t="str">
        <f t="shared" si="0"/>
        <v>-</v>
      </c>
      <c r="AC16" s="119"/>
      <c r="AD16" s="120"/>
      <c r="AE16" s="120"/>
      <c r="AF16" s="120"/>
      <c r="AG16" s="120"/>
      <c r="AH16" s="18" t="str">
        <f t="shared" si="1"/>
        <v>-</v>
      </c>
      <c r="AI16" s="21"/>
      <c r="AJ16" s="20"/>
      <c r="AK16" s="20"/>
      <c r="AM16" s="62"/>
      <c r="AN16" s="62"/>
      <c r="AO16" s="62"/>
      <c r="AP16" s="62"/>
      <c r="AQ16" s="21"/>
      <c r="AR16" s="58"/>
    </row>
    <row r="17" spans="1:44" ht="14.25" thickBot="1">
      <c r="A17" s="66">
        <v>10</v>
      </c>
      <c r="B17" s="70">
        <f>Feuille_Renseignements!B12</f>
        <v>0</v>
      </c>
      <c r="C17" s="119"/>
      <c r="D17" s="120"/>
      <c r="E17" s="132"/>
      <c r="F17" s="119"/>
      <c r="G17" s="120"/>
      <c r="H17" s="129"/>
      <c r="I17" s="18" t="str">
        <f t="shared" si="2"/>
        <v>-</v>
      </c>
      <c r="J17" s="119"/>
      <c r="K17" s="129"/>
      <c r="L17" s="119"/>
      <c r="M17" s="129"/>
      <c r="N17" s="119"/>
      <c r="O17" s="129"/>
      <c r="P17" s="119"/>
      <c r="Q17" s="129"/>
      <c r="R17" s="119"/>
      <c r="S17" s="129"/>
      <c r="T17" s="119"/>
      <c r="U17" s="129"/>
      <c r="V17" s="119"/>
      <c r="W17" s="129"/>
      <c r="X17" s="119"/>
      <c r="Y17" s="129"/>
      <c r="Z17" s="119"/>
      <c r="AA17" s="129"/>
      <c r="AB17" s="18" t="str">
        <f t="shared" si="0"/>
        <v>-</v>
      </c>
      <c r="AC17" s="119"/>
      <c r="AD17" s="120"/>
      <c r="AE17" s="120"/>
      <c r="AF17" s="120"/>
      <c r="AG17" s="120"/>
      <c r="AH17" s="18" t="str">
        <f t="shared" si="1"/>
        <v>-</v>
      </c>
      <c r="AI17" s="21"/>
      <c r="AJ17" s="20"/>
      <c r="AK17" s="20"/>
      <c r="AM17" s="62"/>
      <c r="AN17" s="62"/>
      <c r="AO17" s="62"/>
      <c r="AP17" s="62"/>
      <c r="AQ17" s="21"/>
      <c r="AR17" s="58"/>
    </row>
    <row r="18" spans="1:44" ht="14.25" thickBot="1">
      <c r="A18" s="66">
        <v>11</v>
      </c>
      <c r="B18" s="70">
        <f>Feuille_Renseignements!B13</f>
        <v>0</v>
      </c>
      <c r="C18" s="119"/>
      <c r="D18" s="120"/>
      <c r="E18" s="132"/>
      <c r="F18" s="119"/>
      <c r="G18" s="120"/>
      <c r="H18" s="129"/>
      <c r="I18" s="18" t="str">
        <f t="shared" si="2"/>
        <v>-</v>
      </c>
      <c r="J18" s="119"/>
      <c r="K18" s="129"/>
      <c r="L18" s="119"/>
      <c r="M18" s="129"/>
      <c r="N18" s="119"/>
      <c r="O18" s="129"/>
      <c r="P18" s="119"/>
      <c r="Q18" s="129"/>
      <c r="R18" s="119"/>
      <c r="S18" s="129"/>
      <c r="T18" s="119"/>
      <c r="U18" s="129"/>
      <c r="V18" s="119"/>
      <c r="W18" s="129"/>
      <c r="X18" s="119"/>
      <c r="Y18" s="129"/>
      <c r="Z18" s="119"/>
      <c r="AA18" s="129"/>
      <c r="AB18" s="18" t="str">
        <f t="shared" si="0"/>
        <v>-</v>
      </c>
      <c r="AC18" s="119"/>
      <c r="AD18" s="120"/>
      <c r="AE18" s="120"/>
      <c r="AF18" s="120"/>
      <c r="AG18" s="120"/>
      <c r="AH18" s="18" t="str">
        <f t="shared" si="1"/>
        <v>-</v>
      </c>
      <c r="AI18" s="21"/>
      <c r="AJ18" s="20"/>
      <c r="AK18" s="20"/>
      <c r="AM18" s="62"/>
      <c r="AN18" s="62"/>
      <c r="AO18" s="62"/>
      <c r="AP18" s="62"/>
      <c r="AQ18" s="21"/>
      <c r="AR18" s="58"/>
    </row>
    <row r="19" spans="1:44" ht="14.25" thickBot="1">
      <c r="A19" s="66">
        <v>12</v>
      </c>
      <c r="B19" s="70">
        <f>Feuille_Renseignements!B14</f>
        <v>0</v>
      </c>
      <c r="C19" s="119"/>
      <c r="D19" s="120"/>
      <c r="E19" s="132"/>
      <c r="F19" s="119"/>
      <c r="G19" s="120"/>
      <c r="H19" s="129"/>
      <c r="I19" s="18" t="str">
        <f t="shared" si="2"/>
        <v>-</v>
      </c>
      <c r="J19" s="119"/>
      <c r="K19" s="129"/>
      <c r="L19" s="119"/>
      <c r="M19" s="129"/>
      <c r="N19" s="119"/>
      <c r="O19" s="129"/>
      <c r="P19" s="119"/>
      <c r="Q19" s="129"/>
      <c r="R19" s="119"/>
      <c r="S19" s="129"/>
      <c r="T19" s="119"/>
      <c r="U19" s="129"/>
      <c r="V19" s="119"/>
      <c r="W19" s="129"/>
      <c r="X19" s="119"/>
      <c r="Y19" s="129"/>
      <c r="Z19" s="119"/>
      <c r="AA19" s="129"/>
      <c r="AB19" s="18" t="str">
        <f t="shared" si="0"/>
        <v>-</v>
      </c>
      <c r="AC19" s="119"/>
      <c r="AD19" s="120"/>
      <c r="AE19" s="120"/>
      <c r="AF19" s="120"/>
      <c r="AG19" s="120"/>
      <c r="AH19" s="18" t="str">
        <f t="shared" si="1"/>
        <v>-</v>
      </c>
      <c r="AI19" s="21"/>
      <c r="AJ19" s="20"/>
      <c r="AK19" s="20"/>
      <c r="AM19" s="62"/>
      <c r="AN19" s="62"/>
      <c r="AO19" s="62"/>
      <c r="AP19" s="62"/>
      <c r="AQ19" s="21"/>
      <c r="AR19" s="58"/>
    </row>
    <row r="20" spans="1:44" ht="14.25" thickBot="1">
      <c r="A20" s="66">
        <v>13</v>
      </c>
      <c r="B20" s="70">
        <f>Feuille_Renseignements!B15</f>
        <v>0</v>
      </c>
      <c r="C20" s="119"/>
      <c r="D20" s="120"/>
      <c r="E20" s="132"/>
      <c r="F20" s="119"/>
      <c r="G20" s="120"/>
      <c r="H20" s="129"/>
      <c r="I20" s="18" t="str">
        <f t="shared" si="2"/>
        <v>-</v>
      </c>
      <c r="J20" s="119"/>
      <c r="K20" s="129"/>
      <c r="L20" s="119"/>
      <c r="M20" s="129"/>
      <c r="N20" s="119"/>
      <c r="O20" s="129"/>
      <c r="P20" s="119"/>
      <c r="Q20" s="129"/>
      <c r="R20" s="119"/>
      <c r="S20" s="129"/>
      <c r="T20" s="119"/>
      <c r="U20" s="129"/>
      <c r="V20" s="119"/>
      <c r="W20" s="129"/>
      <c r="X20" s="119"/>
      <c r="Y20" s="129"/>
      <c r="Z20" s="119"/>
      <c r="AA20" s="129"/>
      <c r="AB20" s="18" t="str">
        <f t="shared" si="0"/>
        <v>-</v>
      </c>
      <c r="AC20" s="119"/>
      <c r="AD20" s="120"/>
      <c r="AE20" s="120"/>
      <c r="AF20" s="120"/>
      <c r="AG20" s="120"/>
      <c r="AH20" s="18" t="str">
        <f t="shared" si="1"/>
        <v>-</v>
      </c>
      <c r="AI20" s="21"/>
      <c r="AJ20" s="20"/>
      <c r="AK20" s="20"/>
      <c r="AM20" s="62"/>
      <c r="AN20" s="62"/>
      <c r="AO20" s="62"/>
      <c r="AP20" s="62"/>
      <c r="AQ20" s="21"/>
      <c r="AR20" s="58"/>
    </row>
    <row r="21" spans="1:44" ht="14.25" thickBot="1">
      <c r="A21" s="66">
        <v>14</v>
      </c>
      <c r="B21" s="70">
        <f>Feuille_Renseignements!B16</f>
        <v>0</v>
      </c>
      <c r="C21" s="119"/>
      <c r="D21" s="120"/>
      <c r="E21" s="132"/>
      <c r="F21" s="119"/>
      <c r="G21" s="120"/>
      <c r="H21" s="129"/>
      <c r="I21" s="18" t="str">
        <f t="shared" si="2"/>
        <v>-</v>
      </c>
      <c r="J21" s="119"/>
      <c r="K21" s="129"/>
      <c r="L21" s="119"/>
      <c r="M21" s="129"/>
      <c r="N21" s="119"/>
      <c r="O21" s="129"/>
      <c r="P21" s="119"/>
      <c r="Q21" s="129"/>
      <c r="R21" s="119"/>
      <c r="S21" s="129"/>
      <c r="T21" s="119"/>
      <c r="U21" s="129"/>
      <c r="V21" s="119"/>
      <c r="W21" s="129"/>
      <c r="X21" s="119"/>
      <c r="Y21" s="129"/>
      <c r="Z21" s="119"/>
      <c r="AA21" s="129"/>
      <c r="AB21" s="18" t="str">
        <f t="shared" si="0"/>
        <v>-</v>
      </c>
      <c r="AC21" s="119"/>
      <c r="AD21" s="120"/>
      <c r="AE21" s="120"/>
      <c r="AF21" s="120"/>
      <c r="AG21" s="120"/>
      <c r="AH21" s="18" t="str">
        <f t="shared" si="1"/>
        <v>-</v>
      </c>
      <c r="AI21" s="21"/>
      <c r="AJ21" s="20"/>
      <c r="AK21" s="20"/>
      <c r="AM21" s="62"/>
      <c r="AN21" s="62"/>
      <c r="AO21" s="62"/>
      <c r="AP21" s="62"/>
      <c r="AQ21" s="21"/>
      <c r="AR21" s="58"/>
    </row>
    <row r="22" spans="1:44" ht="14.25" thickBot="1">
      <c r="A22" s="66">
        <v>15</v>
      </c>
      <c r="B22" s="70">
        <f>Feuille_Renseignements!B17</f>
        <v>0</v>
      </c>
      <c r="C22" s="119"/>
      <c r="D22" s="120"/>
      <c r="E22" s="132"/>
      <c r="F22" s="119"/>
      <c r="G22" s="120"/>
      <c r="H22" s="129"/>
      <c r="I22" s="18" t="str">
        <f t="shared" si="2"/>
        <v>-</v>
      </c>
      <c r="J22" s="119"/>
      <c r="K22" s="129"/>
      <c r="L22" s="119"/>
      <c r="M22" s="129"/>
      <c r="N22" s="119"/>
      <c r="O22" s="129"/>
      <c r="P22" s="119"/>
      <c r="Q22" s="129"/>
      <c r="R22" s="119"/>
      <c r="S22" s="129"/>
      <c r="T22" s="119"/>
      <c r="U22" s="129"/>
      <c r="V22" s="119"/>
      <c r="W22" s="129"/>
      <c r="X22" s="119"/>
      <c r="Y22" s="129"/>
      <c r="Z22" s="119"/>
      <c r="AA22" s="129"/>
      <c r="AB22" s="18" t="str">
        <f t="shared" si="0"/>
        <v>-</v>
      </c>
      <c r="AC22" s="119"/>
      <c r="AD22" s="120"/>
      <c r="AE22" s="120"/>
      <c r="AF22" s="120" t="s">
        <v>326</v>
      </c>
      <c r="AG22" s="120"/>
      <c r="AH22" s="18" t="str">
        <f t="shared" si="1"/>
        <v>-</v>
      </c>
      <c r="AI22" s="21"/>
      <c r="AJ22" s="20"/>
      <c r="AK22" s="20"/>
      <c r="AM22" s="62"/>
      <c r="AN22" s="62"/>
      <c r="AO22" s="62"/>
      <c r="AP22" s="62"/>
      <c r="AQ22" s="21"/>
      <c r="AR22" s="58"/>
    </row>
    <row r="23" spans="1:44" ht="14.25" thickBot="1">
      <c r="A23" s="66">
        <v>16</v>
      </c>
      <c r="B23" s="70">
        <f>Feuille_Renseignements!B18</f>
        <v>0</v>
      </c>
      <c r="C23" s="119"/>
      <c r="D23" s="120"/>
      <c r="E23" s="132"/>
      <c r="F23" s="119"/>
      <c r="G23" s="120"/>
      <c r="H23" s="129"/>
      <c r="I23" s="18" t="str">
        <f t="shared" si="2"/>
        <v>-</v>
      </c>
      <c r="J23" s="119"/>
      <c r="K23" s="129"/>
      <c r="L23" s="119"/>
      <c r="M23" s="129"/>
      <c r="N23" s="119"/>
      <c r="O23" s="129"/>
      <c r="P23" s="119"/>
      <c r="Q23" s="129"/>
      <c r="R23" s="119"/>
      <c r="S23" s="129"/>
      <c r="T23" s="119"/>
      <c r="U23" s="129"/>
      <c r="V23" s="119"/>
      <c r="W23" s="129"/>
      <c r="X23" s="119"/>
      <c r="Y23" s="129"/>
      <c r="Z23" s="119"/>
      <c r="AA23" s="129"/>
      <c r="AB23" s="18" t="str">
        <f t="shared" si="0"/>
        <v>-</v>
      </c>
      <c r="AC23" s="119"/>
      <c r="AD23" s="120"/>
      <c r="AE23" s="120"/>
      <c r="AF23" s="120"/>
      <c r="AG23" s="120"/>
      <c r="AH23" s="18" t="str">
        <f t="shared" si="1"/>
        <v>-</v>
      </c>
      <c r="AI23" s="21"/>
      <c r="AJ23" s="20"/>
      <c r="AK23" s="20"/>
      <c r="AM23" s="62"/>
      <c r="AN23" s="62"/>
      <c r="AO23" s="62"/>
      <c r="AP23" s="62"/>
      <c r="AQ23" s="21"/>
      <c r="AR23" s="58"/>
    </row>
    <row r="24" spans="1:44" ht="14.25" thickBot="1">
      <c r="A24" s="66">
        <v>17</v>
      </c>
      <c r="B24" s="70">
        <f>Feuille_Renseignements!B19</f>
        <v>0</v>
      </c>
      <c r="C24" s="119"/>
      <c r="D24" s="120"/>
      <c r="E24" s="132"/>
      <c r="F24" s="119"/>
      <c r="G24" s="120"/>
      <c r="H24" s="129"/>
      <c r="I24" s="18" t="str">
        <f t="shared" si="2"/>
        <v>-</v>
      </c>
      <c r="J24" s="119"/>
      <c r="K24" s="129"/>
      <c r="L24" s="119"/>
      <c r="M24" s="129"/>
      <c r="N24" s="119"/>
      <c r="O24" s="129"/>
      <c r="P24" s="119"/>
      <c r="Q24" s="129"/>
      <c r="R24" s="119"/>
      <c r="S24" s="129"/>
      <c r="T24" s="119"/>
      <c r="U24" s="129"/>
      <c r="V24" s="119"/>
      <c r="W24" s="129"/>
      <c r="X24" s="119"/>
      <c r="Y24" s="129"/>
      <c r="Z24" s="119"/>
      <c r="AA24" s="129"/>
      <c r="AB24" s="18" t="str">
        <f t="shared" si="0"/>
        <v>-</v>
      </c>
      <c r="AC24" s="119"/>
      <c r="AD24" s="120"/>
      <c r="AE24" s="120"/>
      <c r="AF24" s="120"/>
      <c r="AG24" s="120"/>
      <c r="AH24" s="18" t="str">
        <f t="shared" si="1"/>
        <v>-</v>
      </c>
      <c r="AI24" s="21"/>
      <c r="AJ24" s="20"/>
      <c r="AK24" s="20"/>
      <c r="AM24" s="62"/>
      <c r="AN24" s="62"/>
      <c r="AO24" s="62"/>
      <c r="AP24" s="62"/>
      <c r="AQ24" s="21"/>
      <c r="AR24" s="58"/>
    </row>
    <row r="25" spans="1:44" ht="14.25" thickBot="1">
      <c r="A25" s="66">
        <v>18</v>
      </c>
      <c r="B25" s="70">
        <f>Feuille_Renseignements!B20</f>
        <v>0</v>
      </c>
      <c r="C25" s="119"/>
      <c r="D25" s="120"/>
      <c r="E25" s="132"/>
      <c r="F25" s="119"/>
      <c r="G25" s="120"/>
      <c r="H25" s="129"/>
      <c r="I25" s="18" t="str">
        <f t="shared" si="2"/>
        <v>-</v>
      </c>
      <c r="J25" s="119"/>
      <c r="K25" s="129"/>
      <c r="L25" s="119"/>
      <c r="M25" s="129"/>
      <c r="N25" s="119"/>
      <c r="O25" s="129"/>
      <c r="P25" s="119"/>
      <c r="Q25" s="129"/>
      <c r="R25" s="119"/>
      <c r="S25" s="129"/>
      <c r="T25" s="119"/>
      <c r="U25" s="129"/>
      <c r="V25" s="119"/>
      <c r="W25" s="129"/>
      <c r="X25" s="119"/>
      <c r="Y25" s="129"/>
      <c r="Z25" s="119"/>
      <c r="AA25" s="129"/>
      <c r="AB25" s="18" t="str">
        <f t="shared" si="0"/>
        <v>-</v>
      </c>
      <c r="AC25" s="119"/>
      <c r="AD25" s="120"/>
      <c r="AE25" s="120"/>
      <c r="AF25" s="120"/>
      <c r="AG25" s="120"/>
      <c r="AH25" s="18" t="str">
        <f t="shared" si="1"/>
        <v>-</v>
      </c>
      <c r="AI25" s="21"/>
      <c r="AJ25" s="20"/>
      <c r="AK25" s="20"/>
      <c r="AM25" s="62"/>
      <c r="AN25" s="62"/>
      <c r="AO25" s="62"/>
      <c r="AP25" s="62"/>
      <c r="AQ25" s="21"/>
      <c r="AR25" s="58"/>
    </row>
    <row r="26" spans="1:44" ht="14.25" thickBot="1">
      <c r="A26" s="66">
        <v>19</v>
      </c>
      <c r="B26" s="70">
        <f>Feuille_Renseignements!B21</f>
        <v>0</v>
      </c>
      <c r="C26" s="119"/>
      <c r="D26" s="120"/>
      <c r="E26" s="132"/>
      <c r="F26" s="119"/>
      <c r="G26" s="120"/>
      <c r="H26" s="129"/>
      <c r="I26" s="18" t="str">
        <f t="shared" si="2"/>
        <v>-</v>
      </c>
      <c r="J26" s="119"/>
      <c r="K26" s="129"/>
      <c r="L26" s="119"/>
      <c r="M26" s="129"/>
      <c r="N26" s="119"/>
      <c r="O26" s="129"/>
      <c r="P26" s="119"/>
      <c r="Q26" s="129"/>
      <c r="R26" s="119"/>
      <c r="S26" s="129"/>
      <c r="T26" s="119"/>
      <c r="U26" s="129"/>
      <c r="V26" s="119"/>
      <c r="W26" s="129"/>
      <c r="X26" s="119"/>
      <c r="Y26" s="129"/>
      <c r="Z26" s="119"/>
      <c r="AA26" s="129"/>
      <c r="AB26" s="18" t="str">
        <f t="shared" si="0"/>
        <v>-</v>
      </c>
      <c r="AC26" s="119"/>
      <c r="AD26" s="120"/>
      <c r="AE26" s="120"/>
      <c r="AF26" s="120"/>
      <c r="AG26" s="120"/>
      <c r="AH26" s="18" t="str">
        <f t="shared" si="1"/>
        <v>-</v>
      </c>
      <c r="AI26" s="21"/>
      <c r="AJ26" s="20"/>
      <c r="AK26" s="20"/>
      <c r="AM26" s="62"/>
      <c r="AN26" s="62"/>
      <c r="AO26" s="62"/>
      <c r="AP26" s="62"/>
      <c r="AQ26" s="21"/>
      <c r="AR26" s="58"/>
    </row>
    <row r="27" spans="1:44" ht="14.25" thickBot="1">
      <c r="A27" s="66">
        <v>20</v>
      </c>
      <c r="B27" s="70">
        <f>Feuille_Renseignements!B22</f>
        <v>0</v>
      </c>
      <c r="C27" s="119"/>
      <c r="D27" s="120"/>
      <c r="E27" s="132"/>
      <c r="F27" s="119"/>
      <c r="G27" s="120"/>
      <c r="H27" s="129"/>
      <c r="I27" s="18" t="str">
        <f t="shared" si="2"/>
        <v>-</v>
      </c>
      <c r="J27" s="119"/>
      <c r="K27" s="129"/>
      <c r="L27" s="119"/>
      <c r="M27" s="129"/>
      <c r="N27" s="119"/>
      <c r="O27" s="129"/>
      <c r="P27" s="119"/>
      <c r="Q27" s="129"/>
      <c r="R27" s="119"/>
      <c r="S27" s="129"/>
      <c r="T27" s="119"/>
      <c r="U27" s="129"/>
      <c r="V27" s="119"/>
      <c r="W27" s="129"/>
      <c r="X27" s="119"/>
      <c r="Y27" s="129"/>
      <c r="Z27" s="119"/>
      <c r="AA27" s="129"/>
      <c r="AB27" s="18" t="str">
        <f t="shared" si="0"/>
        <v>-</v>
      </c>
      <c r="AC27" s="119"/>
      <c r="AD27" s="120"/>
      <c r="AE27" s="120"/>
      <c r="AF27" s="120"/>
      <c r="AG27" s="120"/>
      <c r="AH27" s="18" t="str">
        <f t="shared" si="1"/>
        <v>-</v>
      </c>
      <c r="AI27" s="21"/>
      <c r="AJ27" s="20"/>
      <c r="AK27" s="20"/>
      <c r="AM27" s="62"/>
      <c r="AN27" s="62"/>
      <c r="AO27" s="62"/>
      <c r="AP27" s="62"/>
      <c r="AQ27" s="21"/>
      <c r="AR27" s="58"/>
    </row>
    <row r="28" spans="1:44" ht="14.25" thickBot="1">
      <c r="A28" s="66">
        <v>21</v>
      </c>
      <c r="B28" s="70">
        <f>Feuille_Renseignements!B23</f>
        <v>0</v>
      </c>
      <c r="C28" s="119"/>
      <c r="D28" s="120"/>
      <c r="E28" s="132"/>
      <c r="F28" s="119"/>
      <c r="G28" s="120"/>
      <c r="H28" s="129"/>
      <c r="I28" s="18" t="str">
        <f t="shared" si="2"/>
        <v>-</v>
      </c>
      <c r="J28" s="119"/>
      <c r="K28" s="129"/>
      <c r="L28" s="119"/>
      <c r="M28" s="129"/>
      <c r="N28" s="119"/>
      <c r="O28" s="129"/>
      <c r="P28" s="119"/>
      <c r="Q28" s="129"/>
      <c r="R28" s="119"/>
      <c r="S28" s="129"/>
      <c r="T28" s="119"/>
      <c r="U28" s="129"/>
      <c r="V28" s="119"/>
      <c r="W28" s="129"/>
      <c r="X28" s="119"/>
      <c r="Y28" s="129"/>
      <c r="Z28" s="119"/>
      <c r="AA28" s="129"/>
      <c r="AB28" s="18" t="str">
        <f t="shared" si="0"/>
        <v>-</v>
      </c>
      <c r="AC28" s="119"/>
      <c r="AD28" s="120"/>
      <c r="AE28" s="120"/>
      <c r="AF28" s="120"/>
      <c r="AG28" s="120"/>
      <c r="AH28" s="18" t="str">
        <f t="shared" si="1"/>
        <v>-</v>
      </c>
      <c r="AI28" s="21"/>
      <c r="AJ28" s="20"/>
      <c r="AK28" s="20"/>
      <c r="AM28" s="62"/>
      <c r="AN28" s="62"/>
      <c r="AO28" s="62"/>
      <c r="AP28" s="62"/>
      <c r="AQ28" s="21"/>
      <c r="AR28" s="58"/>
    </row>
    <row r="29" spans="1:44" ht="14.25" thickBot="1">
      <c r="A29" s="66">
        <v>22</v>
      </c>
      <c r="B29" s="70">
        <f>Feuille_Renseignements!B24</f>
        <v>0</v>
      </c>
      <c r="C29" s="119"/>
      <c r="D29" s="120"/>
      <c r="E29" s="132"/>
      <c r="F29" s="119"/>
      <c r="G29" s="120"/>
      <c r="H29" s="129"/>
      <c r="I29" s="18" t="str">
        <f t="shared" si="2"/>
        <v>-</v>
      </c>
      <c r="J29" s="119"/>
      <c r="K29" s="129"/>
      <c r="L29" s="119"/>
      <c r="M29" s="129"/>
      <c r="N29" s="119"/>
      <c r="O29" s="129"/>
      <c r="P29" s="119"/>
      <c r="Q29" s="129"/>
      <c r="R29" s="119"/>
      <c r="S29" s="129"/>
      <c r="T29" s="119"/>
      <c r="U29" s="129"/>
      <c r="V29" s="119"/>
      <c r="W29" s="129"/>
      <c r="X29" s="119"/>
      <c r="Y29" s="129"/>
      <c r="Z29" s="119"/>
      <c r="AA29" s="129"/>
      <c r="AB29" s="18" t="str">
        <f t="shared" si="0"/>
        <v>-</v>
      </c>
      <c r="AC29" s="119"/>
      <c r="AD29" s="120"/>
      <c r="AE29" s="120"/>
      <c r="AF29" s="120"/>
      <c r="AG29" s="120"/>
      <c r="AH29" s="18" t="str">
        <f t="shared" si="1"/>
        <v>-</v>
      </c>
      <c r="AI29" s="21"/>
      <c r="AJ29" s="20"/>
      <c r="AK29" s="20"/>
      <c r="AM29" s="62"/>
      <c r="AN29" s="62"/>
      <c r="AO29" s="62"/>
      <c r="AP29" s="62"/>
      <c r="AQ29" s="21"/>
      <c r="AR29" s="58"/>
    </row>
    <row r="30" spans="1:44" ht="14.25" thickBot="1">
      <c r="A30" s="66">
        <v>23</v>
      </c>
      <c r="B30" s="70">
        <f>Feuille_Renseignements!B25</f>
        <v>0</v>
      </c>
      <c r="C30" s="119"/>
      <c r="D30" s="120"/>
      <c r="E30" s="132"/>
      <c r="F30" s="119"/>
      <c r="G30" s="120"/>
      <c r="H30" s="129"/>
      <c r="I30" s="18" t="str">
        <f t="shared" si="2"/>
        <v>-</v>
      </c>
      <c r="J30" s="119"/>
      <c r="K30" s="129"/>
      <c r="L30" s="119"/>
      <c r="M30" s="129"/>
      <c r="N30" s="119"/>
      <c r="O30" s="129"/>
      <c r="P30" s="119"/>
      <c r="Q30" s="129"/>
      <c r="R30" s="119"/>
      <c r="S30" s="129"/>
      <c r="T30" s="119"/>
      <c r="U30" s="129"/>
      <c r="V30" s="119"/>
      <c r="W30" s="129"/>
      <c r="X30" s="119"/>
      <c r="Y30" s="129"/>
      <c r="Z30" s="119"/>
      <c r="AA30" s="129"/>
      <c r="AB30" s="18" t="str">
        <f t="shared" si="0"/>
        <v>-</v>
      </c>
      <c r="AC30" s="119"/>
      <c r="AD30" s="120"/>
      <c r="AE30" s="120"/>
      <c r="AF30" s="120"/>
      <c r="AG30" s="120"/>
      <c r="AH30" s="18" t="str">
        <f t="shared" si="1"/>
        <v>-</v>
      </c>
      <c r="AI30" s="21"/>
      <c r="AJ30" s="20"/>
      <c r="AK30" s="20"/>
      <c r="AM30" s="62"/>
      <c r="AN30" s="62"/>
      <c r="AO30" s="62"/>
      <c r="AP30" s="62"/>
      <c r="AQ30" s="21"/>
      <c r="AR30" s="58"/>
    </row>
    <row r="31" spans="1:44" ht="14.25" thickBot="1">
      <c r="A31" s="66">
        <v>24</v>
      </c>
      <c r="B31" s="70">
        <f>Feuille_Renseignements!B26</f>
        <v>0</v>
      </c>
      <c r="C31" s="119"/>
      <c r="D31" s="120"/>
      <c r="E31" s="132"/>
      <c r="F31" s="119"/>
      <c r="G31" s="120"/>
      <c r="H31" s="129"/>
      <c r="I31" s="18" t="str">
        <f t="shared" si="2"/>
        <v>-</v>
      </c>
      <c r="J31" s="119"/>
      <c r="K31" s="129"/>
      <c r="L31" s="119"/>
      <c r="M31" s="129"/>
      <c r="N31" s="119"/>
      <c r="O31" s="129"/>
      <c r="P31" s="119"/>
      <c r="Q31" s="129"/>
      <c r="R31" s="119"/>
      <c r="S31" s="129"/>
      <c r="T31" s="119"/>
      <c r="U31" s="129"/>
      <c r="V31" s="119"/>
      <c r="W31" s="129"/>
      <c r="X31" s="119"/>
      <c r="Y31" s="129"/>
      <c r="Z31" s="119"/>
      <c r="AA31" s="129"/>
      <c r="AB31" s="18" t="str">
        <f t="shared" si="0"/>
        <v>-</v>
      </c>
      <c r="AC31" s="119"/>
      <c r="AD31" s="120"/>
      <c r="AE31" s="120"/>
      <c r="AF31" s="120"/>
      <c r="AG31" s="120"/>
      <c r="AH31" s="18" t="str">
        <f t="shared" si="1"/>
        <v>-</v>
      </c>
      <c r="AI31" s="21"/>
      <c r="AJ31" s="20"/>
      <c r="AK31" s="20"/>
      <c r="AM31" s="62"/>
      <c r="AN31" s="62"/>
      <c r="AO31" s="62"/>
      <c r="AP31" s="62"/>
      <c r="AQ31" s="21"/>
      <c r="AR31" s="58"/>
    </row>
    <row r="32" spans="1:44" ht="14.25" thickBot="1">
      <c r="A32" s="66">
        <v>25</v>
      </c>
      <c r="B32" s="70">
        <f>Feuille_Renseignements!B27</f>
        <v>0</v>
      </c>
      <c r="C32" s="119"/>
      <c r="D32" s="120"/>
      <c r="E32" s="132"/>
      <c r="F32" s="119"/>
      <c r="G32" s="120"/>
      <c r="H32" s="129"/>
      <c r="I32" s="18" t="str">
        <f t="shared" si="2"/>
        <v>-</v>
      </c>
      <c r="J32" s="119"/>
      <c r="K32" s="129"/>
      <c r="L32" s="119"/>
      <c r="M32" s="129"/>
      <c r="N32" s="119"/>
      <c r="O32" s="129"/>
      <c r="P32" s="119"/>
      <c r="Q32" s="129"/>
      <c r="R32" s="119"/>
      <c r="S32" s="129"/>
      <c r="T32" s="119"/>
      <c r="U32" s="129"/>
      <c r="V32" s="119"/>
      <c r="W32" s="129"/>
      <c r="X32" s="119"/>
      <c r="Y32" s="129"/>
      <c r="Z32" s="119"/>
      <c r="AA32" s="129"/>
      <c r="AB32" s="18" t="str">
        <f t="shared" si="0"/>
        <v>-</v>
      </c>
      <c r="AC32" s="119"/>
      <c r="AD32" s="120"/>
      <c r="AE32" s="120"/>
      <c r="AF32" s="120"/>
      <c r="AG32" s="120"/>
      <c r="AH32" s="18" t="str">
        <f t="shared" si="1"/>
        <v>-</v>
      </c>
      <c r="AI32" s="21"/>
      <c r="AJ32" s="20"/>
      <c r="AK32" s="20"/>
      <c r="AM32" s="62"/>
      <c r="AN32" s="62"/>
      <c r="AO32" s="62"/>
      <c r="AP32" s="62"/>
      <c r="AQ32" s="21"/>
      <c r="AR32" s="58"/>
    </row>
    <row r="33" spans="1:44" ht="14.25" thickBot="1">
      <c r="A33" s="66">
        <v>26</v>
      </c>
      <c r="B33" s="70">
        <f>Feuille_Renseignements!B28</f>
        <v>0</v>
      </c>
      <c r="C33" s="119"/>
      <c r="D33" s="120"/>
      <c r="E33" s="132"/>
      <c r="F33" s="119"/>
      <c r="G33" s="120"/>
      <c r="H33" s="129"/>
      <c r="I33" s="18" t="str">
        <f t="shared" si="2"/>
        <v>-</v>
      </c>
      <c r="J33" s="119"/>
      <c r="K33" s="129"/>
      <c r="L33" s="119"/>
      <c r="M33" s="129"/>
      <c r="N33" s="119"/>
      <c r="O33" s="129"/>
      <c r="P33" s="119"/>
      <c r="Q33" s="129"/>
      <c r="R33" s="119"/>
      <c r="S33" s="129"/>
      <c r="T33" s="119"/>
      <c r="U33" s="129"/>
      <c r="V33" s="119"/>
      <c r="W33" s="129"/>
      <c r="X33" s="119"/>
      <c r="Y33" s="129"/>
      <c r="Z33" s="119"/>
      <c r="AA33" s="129"/>
      <c r="AB33" s="18" t="str">
        <f t="shared" si="0"/>
        <v>-</v>
      </c>
      <c r="AC33" s="119"/>
      <c r="AD33" s="120"/>
      <c r="AE33" s="120"/>
      <c r="AF33" s="120"/>
      <c r="AG33" s="120"/>
      <c r="AH33" s="18" t="str">
        <f t="shared" si="1"/>
        <v>-</v>
      </c>
      <c r="AI33" s="21"/>
      <c r="AJ33" s="20"/>
      <c r="AK33" s="20"/>
      <c r="AM33" s="62"/>
      <c r="AN33" s="62"/>
      <c r="AO33" s="62"/>
      <c r="AP33" s="62"/>
      <c r="AQ33" s="21"/>
      <c r="AR33" s="58"/>
    </row>
    <row r="34" spans="1:44" ht="14.25" thickBot="1">
      <c r="A34" s="66">
        <v>27</v>
      </c>
      <c r="B34" s="70">
        <f>Feuille_Renseignements!B29</f>
        <v>0</v>
      </c>
      <c r="C34" s="119"/>
      <c r="D34" s="120"/>
      <c r="E34" s="132"/>
      <c r="F34" s="119"/>
      <c r="G34" s="120"/>
      <c r="H34" s="129"/>
      <c r="I34" s="18" t="str">
        <f t="shared" si="2"/>
        <v>-</v>
      </c>
      <c r="J34" s="119"/>
      <c r="K34" s="129"/>
      <c r="L34" s="119"/>
      <c r="M34" s="129"/>
      <c r="N34" s="119"/>
      <c r="O34" s="129"/>
      <c r="P34" s="119"/>
      <c r="Q34" s="129"/>
      <c r="R34" s="119"/>
      <c r="S34" s="129"/>
      <c r="T34" s="119"/>
      <c r="U34" s="129"/>
      <c r="V34" s="119"/>
      <c r="W34" s="129"/>
      <c r="X34" s="119"/>
      <c r="Y34" s="129"/>
      <c r="Z34" s="119"/>
      <c r="AA34" s="129"/>
      <c r="AB34" s="18" t="str">
        <f t="shared" si="0"/>
        <v>-</v>
      </c>
      <c r="AC34" s="119"/>
      <c r="AD34" s="120"/>
      <c r="AE34" s="120"/>
      <c r="AF34" s="120"/>
      <c r="AG34" s="120"/>
      <c r="AH34" s="18" t="str">
        <f t="shared" si="1"/>
        <v>-</v>
      </c>
      <c r="AI34" s="21"/>
      <c r="AJ34" s="20"/>
      <c r="AK34" s="20"/>
      <c r="AM34" s="62"/>
      <c r="AN34" s="62"/>
      <c r="AO34" s="62"/>
      <c r="AP34" s="62"/>
      <c r="AQ34" s="21"/>
      <c r="AR34" s="58"/>
    </row>
    <row r="35" spans="1:44" ht="14.25" thickBot="1">
      <c r="A35" s="67">
        <v>28</v>
      </c>
      <c r="B35" s="70">
        <f>Feuille_Renseignements!B30</f>
        <v>0</v>
      </c>
      <c r="C35" s="121"/>
      <c r="D35" s="122"/>
      <c r="E35" s="137"/>
      <c r="F35" s="121"/>
      <c r="G35" s="122"/>
      <c r="H35" s="134"/>
      <c r="I35" s="19" t="str">
        <f t="shared" si="2"/>
        <v>-</v>
      </c>
      <c r="J35" s="121"/>
      <c r="K35" s="134"/>
      <c r="L35" s="121"/>
      <c r="M35" s="134"/>
      <c r="N35" s="121"/>
      <c r="O35" s="134"/>
      <c r="P35" s="121"/>
      <c r="Q35" s="134"/>
      <c r="R35" s="121"/>
      <c r="S35" s="134"/>
      <c r="T35" s="121"/>
      <c r="U35" s="134"/>
      <c r="V35" s="121"/>
      <c r="W35" s="134"/>
      <c r="X35" s="121"/>
      <c r="Y35" s="134"/>
      <c r="Z35" s="121"/>
      <c r="AA35" s="134"/>
      <c r="AB35" s="19" t="str">
        <f t="shared" si="0"/>
        <v>-</v>
      </c>
      <c r="AC35" s="121"/>
      <c r="AD35" s="122"/>
      <c r="AE35" s="122"/>
      <c r="AF35" s="122"/>
      <c r="AG35" s="122"/>
      <c r="AH35" s="19" t="str">
        <f t="shared" si="1"/>
        <v>-</v>
      </c>
      <c r="AI35" s="21"/>
      <c r="AJ35" s="20"/>
      <c r="AK35" s="20"/>
      <c r="AM35" s="62"/>
      <c r="AN35" s="62"/>
      <c r="AO35" s="62"/>
      <c r="AP35" s="62"/>
      <c r="AQ35" s="21"/>
      <c r="AR35" s="58"/>
    </row>
    <row r="36" spans="2:44" ht="13.5">
      <c r="B36" s="4" t="s">
        <v>100</v>
      </c>
      <c r="C36" s="20"/>
      <c r="D36" s="20"/>
      <c r="E36" s="20"/>
      <c r="G36" s="20"/>
      <c r="H36" s="20"/>
      <c r="I36" s="21" t="e">
        <f>AVERAGE(I8:I35)</f>
        <v>#DIV/0!</v>
      </c>
      <c r="J36" s="20"/>
      <c r="K36" s="21"/>
      <c r="L36" s="20"/>
      <c r="M36" s="20"/>
      <c r="N36" s="20"/>
      <c r="O36" s="20"/>
      <c r="P36" s="21"/>
      <c r="Q36" s="20"/>
      <c r="R36" s="21"/>
      <c r="S36" s="20"/>
      <c r="T36" s="20"/>
      <c r="U36" s="20"/>
      <c r="X36" s="21"/>
      <c r="Y36" s="20"/>
      <c r="Z36" s="21"/>
      <c r="AA36" s="20"/>
      <c r="AB36" s="21" t="e">
        <f>AVERAGE(AB8:AB35)</f>
        <v>#DIV/0!</v>
      </c>
      <c r="AC36" s="20"/>
      <c r="AE36" s="21"/>
      <c r="AG36" s="20"/>
      <c r="AH36" s="21" t="e">
        <f>AVERAGE(AH8:AH35)</f>
        <v>#DIV/0!</v>
      </c>
      <c r="AI36" s="21"/>
      <c r="AJ36" s="20"/>
      <c r="AK36" s="20"/>
      <c r="AM36" s="62"/>
      <c r="AN36" s="62"/>
      <c r="AO36" s="62"/>
      <c r="AP36" s="62"/>
      <c r="AQ36" s="21"/>
      <c r="AR36" s="58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63"/>
      <c r="AL37" s="63"/>
      <c r="AM37" s="63"/>
      <c r="AN37" s="63"/>
      <c r="AO37" s="63"/>
      <c r="AP37" s="63"/>
      <c r="AQ37" s="16"/>
      <c r="AR37" s="58"/>
    </row>
    <row r="38" spans="2:44" s="161" customFormat="1" ht="13.5">
      <c r="B38" s="163" t="s">
        <v>101</v>
      </c>
      <c r="C38" s="5"/>
      <c r="D38" s="5"/>
      <c r="E38" s="5"/>
      <c r="F38" s="160"/>
      <c r="G38" s="160"/>
      <c r="H38" s="160"/>
      <c r="I38" s="160" t="e">
        <f>STDEV(I8:I35)</f>
        <v>#DIV/0!</v>
      </c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 t="e">
        <f>STDEV(AB8:AB35)</f>
        <v>#DIV/0!</v>
      </c>
      <c r="AC38" s="160"/>
      <c r="AD38" s="160"/>
      <c r="AE38" s="160"/>
      <c r="AF38" s="160"/>
      <c r="AG38" s="160"/>
      <c r="AH38" s="160" t="e">
        <f>STDEV(AH8:AH35)</f>
        <v>#DIV/0!</v>
      </c>
      <c r="AI38" s="160"/>
      <c r="AJ38" s="160"/>
      <c r="AK38" s="160"/>
      <c r="AL38" s="160"/>
      <c r="AN38" s="160"/>
      <c r="AR38" s="160"/>
    </row>
    <row r="39" spans="37:44" ht="13.5">
      <c r="AK39" s="58"/>
      <c r="AL39" s="58"/>
      <c r="AM39" s="58"/>
      <c r="AN39" s="58"/>
      <c r="AO39" s="58"/>
      <c r="AP39" s="58"/>
      <c r="AQ39" s="58"/>
      <c r="AR39" s="58"/>
    </row>
    <row r="40" spans="37:44" ht="13.5">
      <c r="AK40" s="58"/>
      <c r="AL40" s="58"/>
      <c r="AM40" s="58"/>
      <c r="AN40" s="58"/>
      <c r="AO40" s="58"/>
      <c r="AP40" s="58"/>
      <c r="AQ40" s="58"/>
      <c r="AR40" s="58"/>
    </row>
    <row r="41" spans="37:44" ht="13.5">
      <c r="AK41" s="58"/>
      <c r="AL41" s="58"/>
      <c r="AM41" s="58"/>
      <c r="AN41" s="58"/>
      <c r="AO41" s="58"/>
      <c r="AP41" s="58"/>
      <c r="AQ41" s="58"/>
      <c r="AR41" s="58"/>
    </row>
    <row r="42" spans="37:44" ht="13.5">
      <c r="AK42" s="58"/>
      <c r="AL42" s="58"/>
      <c r="AM42" s="58"/>
      <c r="AN42" s="58"/>
      <c r="AO42" s="58"/>
      <c r="AP42" s="58"/>
      <c r="AQ42" s="58"/>
      <c r="AR42" s="58"/>
    </row>
    <row r="43" spans="37:44" ht="13.5">
      <c r="AK43" s="58"/>
      <c r="AL43" s="58"/>
      <c r="AM43" s="58"/>
      <c r="AN43" s="58"/>
      <c r="AO43" s="58"/>
      <c r="AP43" s="58"/>
      <c r="AQ43" s="58"/>
      <c r="AR43" s="58"/>
    </row>
    <row r="44" spans="37:44" ht="13.5">
      <c r="AK44" s="58"/>
      <c r="AL44" s="58"/>
      <c r="AM44" s="58"/>
      <c r="AN44" s="58"/>
      <c r="AO44" s="58"/>
      <c r="AP44" s="58"/>
      <c r="AQ44" s="58"/>
      <c r="AR44" s="58"/>
    </row>
    <row r="45" spans="37:44" ht="13.5">
      <c r="AK45" s="58"/>
      <c r="AL45" s="58"/>
      <c r="AM45" s="58"/>
      <c r="AN45" s="58"/>
      <c r="AO45" s="58"/>
      <c r="AP45" s="58"/>
      <c r="AQ45" s="58"/>
      <c r="AR45" s="58"/>
    </row>
    <row r="46" spans="37:44" ht="13.5">
      <c r="AK46" s="58"/>
      <c r="AL46" s="58"/>
      <c r="AM46" s="58"/>
      <c r="AN46" s="58"/>
      <c r="AO46" s="58"/>
      <c r="AP46" s="58"/>
      <c r="AQ46" s="58"/>
      <c r="AR46" s="58"/>
    </row>
    <row r="47" spans="37:44" ht="13.5">
      <c r="AK47" s="58"/>
      <c r="AL47" s="58"/>
      <c r="AM47" s="58"/>
      <c r="AN47" s="58"/>
      <c r="AO47" s="58"/>
      <c r="AP47" s="58"/>
      <c r="AQ47" s="58"/>
      <c r="AR47" s="58"/>
    </row>
    <row r="48" spans="37:44" ht="13.5">
      <c r="AK48" s="58"/>
      <c r="AL48" s="58"/>
      <c r="AM48" s="58"/>
      <c r="AN48" s="58"/>
      <c r="AO48" s="58"/>
      <c r="AP48" s="58"/>
      <c r="AQ48" s="58"/>
      <c r="AR48" s="58"/>
    </row>
    <row r="49" spans="37:44" ht="13.5">
      <c r="AK49" s="58"/>
      <c r="AL49" s="58"/>
      <c r="AM49" s="58"/>
      <c r="AN49" s="58"/>
      <c r="AO49" s="58"/>
      <c r="AP49" s="58"/>
      <c r="AQ49" s="58"/>
      <c r="AR49" s="58"/>
    </row>
    <row r="50" spans="37:44" ht="13.5">
      <c r="AK50" s="58"/>
      <c r="AL50" s="58"/>
      <c r="AM50" s="58"/>
      <c r="AN50" s="58"/>
      <c r="AO50" s="58"/>
      <c r="AP50" s="58"/>
      <c r="AQ50" s="58"/>
      <c r="AR50" s="58"/>
    </row>
    <row r="51" spans="37:44" ht="13.5">
      <c r="AK51" s="58"/>
      <c r="AL51" s="58"/>
      <c r="AM51" s="58"/>
      <c r="AN51" s="58"/>
      <c r="AO51" s="58"/>
      <c r="AP51" s="58"/>
      <c r="AQ51" s="58"/>
      <c r="AR51" s="58"/>
    </row>
    <row r="52" spans="37:44" ht="13.5">
      <c r="AK52" s="58"/>
      <c r="AL52" s="58"/>
      <c r="AM52" s="58"/>
      <c r="AN52" s="58"/>
      <c r="AO52" s="58"/>
      <c r="AP52" s="58"/>
      <c r="AQ52" s="58"/>
      <c r="AR52" s="58"/>
    </row>
    <row r="53" spans="37:44" ht="13.5">
      <c r="AK53" s="58"/>
      <c r="AL53" s="58"/>
      <c r="AM53" s="58"/>
      <c r="AN53" s="58"/>
      <c r="AO53" s="58"/>
      <c r="AP53" s="58"/>
      <c r="AQ53" s="58"/>
      <c r="AR53" s="58"/>
    </row>
  </sheetData>
  <sheetProtection sheet="1" objects="1" scenarios="1"/>
  <mergeCells count="10">
    <mergeCell ref="C1:AH1"/>
    <mergeCell ref="AC4:AH4"/>
    <mergeCell ref="AC3:AH3"/>
    <mergeCell ref="AC2:AH2"/>
    <mergeCell ref="C4:I4"/>
    <mergeCell ref="C2:I2"/>
    <mergeCell ref="C3:I3"/>
    <mergeCell ref="J2:AB2"/>
    <mergeCell ref="J3:AB3"/>
    <mergeCell ref="J4:AB4"/>
  </mergeCells>
  <conditionalFormatting sqref="AM8:AP37 F6 R37 I37 G36:H37 S36:U37 Y36:Y37 W37:X37 AC36:AC37 K37 AG36 AA36:AA37 AE37:AL37 AI6 C36:E37 AJ8:AK36 J36:J37 L36:O37 AB37 C8:H35 Q36:Q37 AC8:AG35 J8:AA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I8:I35 AB8:AB35 AH8:AH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hyperlinks>
    <hyperlink ref="C2:I2" r:id="rId1" display="ECPAAC01.pdf"/>
    <hyperlink ref="J2:AB2" r:id="rId2" display="EGCAAA01.pdf"/>
    <hyperlink ref="AC2:AH2" r:id="rId3" display="EGCAAB01.pdf"/>
  </hyperlinks>
  <printOptions/>
  <pageMargins left="0.75" right="0.75" top="1" bottom="1" header="0.4921259845" footer="0.4921259845"/>
  <pageSetup fitToHeight="1" fitToWidth="1" orientation="landscape" paperSize="9" scale="68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R53"/>
  <sheetViews>
    <sheetView workbookViewId="0" topLeftCell="A10">
      <selection activeCell="AK36" sqref="AK36"/>
    </sheetView>
  </sheetViews>
  <sheetFormatPr defaultColWidth="11.7109375" defaultRowHeight="12.75"/>
  <cols>
    <col min="1" max="1" width="3.8515625" style="4" customWidth="1"/>
    <col min="2" max="2" width="18.57421875" style="4" customWidth="1"/>
    <col min="3" max="6" width="4.28125" style="1" customWidth="1"/>
    <col min="7" max="36" width="4.28125" style="4" customWidth="1"/>
    <col min="37" max="37" width="5.28125" style="4" customWidth="1"/>
    <col min="38" max="16384" width="3.8515625" style="4" customWidth="1"/>
  </cols>
  <sheetData>
    <row r="1" spans="2:44" s="10" customFormat="1" ht="28.5" customHeight="1" thickBot="1">
      <c r="B1" s="22" t="s">
        <v>133</v>
      </c>
      <c r="C1" s="193" t="s">
        <v>221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5"/>
      <c r="AL1" s="71"/>
      <c r="AM1" s="52"/>
      <c r="AN1" s="52"/>
      <c r="AO1" s="52"/>
      <c r="AP1" s="52"/>
      <c r="AQ1" s="64"/>
      <c r="AR1" s="53"/>
    </row>
    <row r="2" spans="2:44" s="3" customFormat="1" ht="12.75">
      <c r="B2" s="24" t="s">
        <v>48</v>
      </c>
      <c r="C2" s="227" t="s">
        <v>355</v>
      </c>
      <c r="D2" s="228"/>
      <c r="E2" s="228"/>
      <c r="F2" s="229"/>
      <c r="G2" s="227" t="s">
        <v>356</v>
      </c>
      <c r="H2" s="228"/>
      <c r="I2" s="228"/>
      <c r="J2" s="229"/>
      <c r="K2" s="227" t="s">
        <v>357</v>
      </c>
      <c r="L2" s="228"/>
      <c r="M2" s="228"/>
      <c r="N2" s="228"/>
      <c r="O2" s="228"/>
      <c r="P2" s="228"/>
      <c r="Q2" s="228"/>
      <c r="R2" s="228"/>
      <c r="S2" s="229"/>
      <c r="T2" s="227" t="s">
        <v>358</v>
      </c>
      <c r="U2" s="228"/>
      <c r="V2" s="228"/>
      <c r="W2" s="228"/>
      <c r="X2" s="229"/>
      <c r="Y2" s="227" t="s">
        <v>359</v>
      </c>
      <c r="Z2" s="228"/>
      <c r="AA2" s="228"/>
      <c r="AB2" s="228"/>
      <c r="AC2" s="228"/>
      <c r="AD2" s="229"/>
      <c r="AE2" s="224" t="s">
        <v>360</v>
      </c>
      <c r="AF2" s="225"/>
      <c r="AG2" s="225"/>
      <c r="AH2" s="225"/>
      <c r="AI2" s="225"/>
      <c r="AJ2" s="225"/>
      <c r="AK2" s="226"/>
      <c r="AL2" s="54"/>
      <c r="AM2" s="54"/>
      <c r="AN2" s="54"/>
      <c r="AO2" s="54"/>
      <c r="AP2" s="54"/>
      <c r="AQ2" s="54"/>
      <c r="AR2" s="55"/>
    </row>
    <row r="3" spans="2:44" s="3" customFormat="1" ht="13.5">
      <c r="B3" s="24" t="s">
        <v>49</v>
      </c>
      <c r="C3" s="197"/>
      <c r="D3" s="198"/>
      <c r="E3" s="198"/>
      <c r="F3" s="199"/>
      <c r="G3" s="197"/>
      <c r="H3" s="198"/>
      <c r="I3" s="198"/>
      <c r="J3" s="199"/>
      <c r="K3" s="197"/>
      <c r="L3" s="198"/>
      <c r="M3" s="198"/>
      <c r="N3" s="198"/>
      <c r="O3" s="198"/>
      <c r="P3" s="198"/>
      <c r="Q3" s="198"/>
      <c r="R3" s="198"/>
      <c r="S3" s="199"/>
      <c r="T3" s="197"/>
      <c r="U3" s="198"/>
      <c r="V3" s="198"/>
      <c r="W3" s="198"/>
      <c r="X3" s="199"/>
      <c r="Y3" s="197"/>
      <c r="Z3" s="198"/>
      <c r="AA3" s="198"/>
      <c r="AB3" s="198"/>
      <c r="AC3" s="198"/>
      <c r="AD3" s="199"/>
      <c r="AE3" s="196"/>
      <c r="AF3" s="191"/>
      <c r="AG3" s="191"/>
      <c r="AH3" s="191"/>
      <c r="AI3" s="191"/>
      <c r="AJ3" s="191"/>
      <c r="AK3" s="192"/>
      <c r="AL3" s="54"/>
      <c r="AM3" s="56"/>
      <c r="AN3" s="56"/>
      <c r="AO3" s="56"/>
      <c r="AP3" s="56"/>
      <c r="AQ3" s="56"/>
      <c r="AR3" s="55"/>
    </row>
    <row r="4" spans="2:44" ht="48" customHeight="1">
      <c r="B4" s="25" t="s">
        <v>50</v>
      </c>
      <c r="C4" s="171" t="s">
        <v>222</v>
      </c>
      <c r="D4" s="172"/>
      <c r="E4" s="172"/>
      <c r="F4" s="173"/>
      <c r="G4" s="171" t="s">
        <v>226</v>
      </c>
      <c r="H4" s="172"/>
      <c r="I4" s="172"/>
      <c r="J4" s="173"/>
      <c r="K4" s="171" t="s">
        <v>230</v>
      </c>
      <c r="L4" s="172"/>
      <c r="M4" s="172"/>
      <c r="N4" s="172"/>
      <c r="O4" s="172"/>
      <c r="P4" s="172"/>
      <c r="Q4" s="172"/>
      <c r="R4" s="172"/>
      <c r="S4" s="173"/>
      <c r="T4" s="171" t="s">
        <v>222</v>
      </c>
      <c r="U4" s="172"/>
      <c r="V4" s="172"/>
      <c r="W4" s="172"/>
      <c r="X4" s="173"/>
      <c r="Y4" s="171" t="s">
        <v>243</v>
      </c>
      <c r="Z4" s="172"/>
      <c r="AA4" s="172"/>
      <c r="AB4" s="172"/>
      <c r="AC4" s="172"/>
      <c r="AD4" s="173"/>
      <c r="AE4" s="171" t="s">
        <v>226</v>
      </c>
      <c r="AF4" s="172"/>
      <c r="AG4" s="172"/>
      <c r="AH4" s="172"/>
      <c r="AI4" s="172"/>
      <c r="AJ4" s="172"/>
      <c r="AK4" s="173"/>
      <c r="AL4" s="57"/>
      <c r="AM4" s="57"/>
      <c r="AN4" s="57"/>
      <c r="AO4" s="57"/>
      <c r="AP4" s="57"/>
      <c r="AQ4" s="57"/>
      <c r="AR4" s="58"/>
    </row>
    <row r="5" spans="2:44" s="5" customFormat="1" ht="123" customHeight="1">
      <c r="B5" s="23" t="s">
        <v>51</v>
      </c>
      <c r="C5" s="45" t="s">
        <v>223</v>
      </c>
      <c r="D5" s="36" t="s">
        <v>224</v>
      </c>
      <c r="E5" s="36" t="s">
        <v>225</v>
      </c>
      <c r="F5" s="74"/>
      <c r="G5" s="45" t="s">
        <v>227</v>
      </c>
      <c r="H5" s="36" t="s">
        <v>228</v>
      </c>
      <c r="I5" s="36" t="s">
        <v>229</v>
      </c>
      <c r="J5" s="76"/>
      <c r="K5" s="45" t="s">
        <v>231</v>
      </c>
      <c r="L5" s="36" t="s">
        <v>232</v>
      </c>
      <c r="M5" s="36" t="s">
        <v>233</v>
      </c>
      <c r="N5" s="36" t="s">
        <v>234</v>
      </c>
      <c r="O5" s="36" t="s">
        <v>235</v>
      </c>
      <c r="P5" s="36" t="s">
        <v>236</v>
      </c>
      <c r="Q5" s="36" t="s">
        <v>237</v>
      </c>
      <c r="R5" s="36" t="s">
        <v>238</v>
      </c>
      <c r="S5" s="9"/>
      <c r="T5" s="45" t="s">
        <v>239</v>
      </c>
      <c r="U5" s="36" t="s">
        <v>240</v>
      </c>
      <c r="V5" s="36" t="s">
        <v>241</v>
      </c>
      <c r="W5" s="36" t="s">
        <v>242</v>
      </c>
      <c r="X5" s="76"/>
      <c r="Y5" s="45" t="s">
        <v>244</v>
      </c>
      <c r="Z5" s="36" t="s">
        <v>245</v>
      </c>
      <c r="AA5" s="36" t="s">
        <v>246</v>
      </c>
      <c r="AB5" s="36" t="s">
        <v>247</v>
      </c>
      <c r="AC5" s="36" t="s">
        <v>248</v>
      </c>
      <c r="AD5" s="9"/>
      <c r="AE5" s="45" t="s">
        <v>249</v>
      </c>
      <c r="AF5" s="36" t="s">
        <v>250</v>
      </c>
      <c r="AG5" s="36" t="s">
        <v>251</v>
      </c>
      <c r="AH5" s="36" t="s">
        <v>252</v>
      </c>
      <c r="AI5" s="36" t="s">
        <v>253</v>
      </c>
      <c r="AJ5" s="36" t="s">
        <v>254</v>
      </c>
      <c r="AK5" s="9"/>
      <c r="AL5" s="36"/>
      <c r="AM5" s="36"/>
      <c r="AN5" s="36"/>
      <c r="AO5" s="36"/>
      <c r="AP5" s="36"/>
      <c r="AQ5" s="36"/>
      <c r="AR5" s="41"/>
    </row>
    <row r="6" spans="3:44" s="14" customFormat="1" ht="18.75" customHeight="1" thickBot="1">
      <c r="C6" s="44" t="s">
        <v>4</v>
      </c>
      <c r="D6" s="31" t="s">
        <v>6</v>
      </c>
      <c r="E6" s="31" t="s">
        <v>7</v>
      </c>
      <c r="F6" s="75" t="s">
        <v>1</v>
      </c>
      <c r="G6" s="44" t="s">
        <v>4</v>
      </c>
      <c r="H6" s="31" t="s">
        <v>6</v>
      </c>
      <c r="I6" s="31" t="s">
        <v>7</v>
      </c>
      <c r="J6" s="13" t="s">
        <v>1</v>
      </c>
      <c r="K6" s="44" t="s">
        <v>4</v>
      </c>
      <c r="L6" s="31" t="s">
        <v>6</v>
      </c>
      <c r="M6" s="31" t="s">
        <v>7</v>
      </c>
      <c r="N6" s="31" t="s">
        <v>9</v>
      </c>
      <c r="O6" s="31" t="s">
        <v>10</v>
      </c>
      <c r="P6" s="31" t="s">
        <v>11</v>
      </c>
      <c r="Q6" s="31" t="s">
        <v>12</v>
      </c>
      <c r="R6" s="31" t="s">
        <v>13</v>
      </c>
      <c r="S6" s="13" t="s">
        <v>1</v>
      </c>
      <c r="T6" s="44" t="s">
        <v>4</v>
      </c>
      <c r="U6" s="31" t="s">
        <v>6</v>
      </c>
      <c r="V6" s="31" t="s">
        <v>7</v>
      </c>
      <c r="W6" s="31" t="s">
        <v>9</v>
      </c>
      <c r="X6" s="13" t="s">
        <v>1</v>
      </c>
      <c r="Y6" s="44" t="s">
        <v>4</v>
      </c>
      <c r="Z6" s="31" t="s">
        <v>6</v>
      </c>
      <c r="AA6" s="31" t="s">
        <v>7</v>
      </c>
      <c r="AB6" s="31" t="s">
        <v>9</v>
      </c>
      <c r="AC6" s="31" t="s">
        <v>10</v>
      </c>
      <c r="AD6" s="13" t="s">
        <v>1</v>
      </c>
      <c r="AE6" s="44" t="s">
        <v>4</v>
      </c>
      <c r="AF6" s="31" t="s">
        <v>6</v>
      </c>
      <c r="AG6" s="31" t="s">
        <v>7</v>
      </c>
      <c r="AH6" s="31" t="s">
        <v>9</v>
      </c>
      <c r="AI6" s="69" t="s">
        <v>10</v>
      </c>
      <c r="AJ6" s="31" t="s">
        <v>11</v>
      </c>
      <c r="AK6" s="13" t="s">
        <v>1</v>
      </c>
      <c r="AL6" s="29"/>
      <c r="AM6" s="29"/>
      <c r="AN6" s="29"/>
      <c r="AO6" s="29"/>
      <c r="AP6" s="29"/>
      <c r="AQ6" s="29"/>
      <c r="AR6" s="59"/>
    </row>
    <row r="7" spans="2:44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60"/>
      <c r="AN7" s="60"/>
      <c r="AO7" s="60"/>
      <c r="AP7" s="60"/>
      <c r="AQ7" s="60"/>
      <c r="AR7" s="61"/>
    </row>
    <row r="8" spans="1:44" ht="14.25" thickBot="1">
      <c r="A8" s="65">
        <v>1</v>
      </c>
      <c r="B8" s="77">
        <f>Feuille_Renseignements!B3</f>
        <v>0</v>
      </c>
      <c r="C8" s="117"/>
      <c r="D8" s="118"/>
      <c r="E8" s="118"/>
      <c r="F8" s="17" t="str">
        <f>IF(COUNTIF(C8:E8,"&gt;-1")=0,"-",(COUNTIF(C8:E8,"1")/COUNTIF(C8:E8,"&gt;-1")))</f>
        <v>-</v>
      </c>
      <c r="G8" s="117"/>
      <c r="H8" s="118"/>
      <c r="I8" s="118"/>
      <c r="J8" s="17" t="str">
        <f>IF(COUNTIF(G8:I8,"&gt;-1")=0,"-",(COUNTIF(G8:I8,"1")/COUNTIF(G8:I8,"&gt;-1")))</f>
        <v>-</v>
      </c>
      <c r="K8" s="117"/>
      <c r="L8" s="118"/>
      <c r="M8" s="118"/>
      <c r="N8" s="118"/>
      <c r="O8" s="118"/>
      <c r="P8" s="118"/>
      <c r="Q8" s="118"/>
      <c r="R8" s="118"/>
      <c r="S8" s="17" t="str">
        <f>IF(COUNTIF(K8:R8,"&gt;-1")=0,"-",(COUNTIF(K8:R8,"1")/COUNTIF(K8:R8,"&gt;-1")))</f>
        <v>-</v>
      </c>
      <c r="T8" s="117"/>
      <c r="U8" s="118"/>
      <c r="V8" s="118"/>
      <c r="W8" s="118"/>
      <c r="X8" s="17" t="str">
        <f>IF(COUNTIF(T8:W8,"&gt;-1")=0,"-",(COUNTIF(T8:W8,"1")/COUNTIF(T8:W8,"&gt;-1")))</f>
        <v>-</v>
      </c>
      <c r="Y8" s="117"/>
      <c r="Z8" s="118"/>
      <c r="AA8" s="118"/>
      <c r="AB8" s="118"/>
      <c r="AC8" s="118"/>
      <c r="AD8" s="17" t="str">
        <f>IF(COUNTIF(Y8:AC8,"&gt;-1")=0,"-",(COUNTIF(Y8:AC8,"1")/COUNTIF(Y8:AC8,"&gt;-1")))</f>
        <v>-</v>
      </c>
      <c r="AE8" s="117"/>
      <c r="AF8" s="118"/>
      <c r="AG8" s="118"/>
      <c r="AH8" s="118"/>
      <c r="AI8" s="118"/>
      <c r="AJ8" s="118"/>
      <c r="AK8" s="78" t="str">
        <f>IF(COUNTIF(AE8:AJ8,"&gt;-1")=0,"-",(COUNTIF(AE8:AJ8,"1")/COUNTIF(AE8:AJ8,"&gt;-1")))</f>
        <v>-</v>
      </c>
      <c r="AM8" s="62"/>
      <c r="AN8" s="62"/>
      <c r="AO8" s="62"/>
      <c r="AP8" s="62"/>
      <c r="AQ8" s="21"/>
      <c r="AR8" s="58"/>
    </row>
    <row r="9" spans="1:44" ht="14.25" thickBot="1">
      <c r="A9" s="66">
        <v>2</v>
      </c>
      <c r="B9" s="77">
        <f>Feuille_Renseignements!B4</f>
        <v>0</v>
      </c>
      <c r="C9" s="119"/>
      <c r="D9" s="120"/>
      <c r="E9" s="120"/>
      <c r="F9" s="18" t="str">
        <f aca="true" t="shared" si="0" ref="F9:F35">IF(COUNTIF(C9:E9,"&gt;-1")=0,"-",(COUNTIF(C9:E9,"1")/COUNTIF(C9:E9,"&gt;-1")))</f>
        <v>-</v>
      </c>
      <c r="G9" s="119"/>
      <c r="H9" s="120"/>
      <c r="I9" s="120"/>
      <c r="J9" s="18" t="str">
        <f aca="true" t="shared" si="1" ref="J9:J35">IF(COUNTIF(G9:I9,"&gt;-1")=0,"-",(COUNTIF(G9:I9,"1")/COUNTIF(G9:I9,"&gt;-1")))</f>
        <v>-</v>
      </c>
      <c r="K9" s="119"/>
      <c r="L9" s="120"/>
      <c r="M9" s="120"/>
      <c r="N9" s="120"/>
      <c r="O9" s="120"/>
      <c r="P9" s="120"/>
      <c r="Q9" s="120"/>
      <c r="R9" s="120"/>
      <c r="S9" s="18" t="str">
        <f aca="true" t="shared" si="2" ref="S9:S35">IF(COUNTIF(K9:R9,"&gt;-1")=0,"-",(COUNTIF(K9:R9,"1")/COUNTIF(K9:R9,"&gt;-1")))</f>
        <v>-</v>
      </c>
      <c r="T9" s="119"/>
      <c r="U9" s="120"/>
      <c r="V9" s="120"/>
      <c r="W9" s="120"/>
      <c r="X9" s="18" t="str">
        <f aca="true" t="shared" si="3" ref="X9:X35">IF(COUNTIF(T9:W9,"&gt;-1")=0,"-",(COUNTIF(T9:W9,"1")/COUNTIF(T9:W9,"&gt;-1")))</f>
        <v>-</v>
      </c>
      <c r="Y9" s="119"/>
      <c r="Z9" s="120"/>
      <c r="AA9" s="120"/>
      <c r="AB9" s="120"/>
      <c r="AC9" s="120"/>
      <c r="AD9" s="18" t="str">
        <f aca="true" t="shared" si="4" ref="AD9:AD35">IF(COUNTIF(Y9:AC9,"&gt;-1")=0,"-",(COUNTIF(Y9:AC9,"1")/COUNTIF(Y9:AC9,"&gt;-1")))</f>
        <v>-</v>
      </c>
      <c r="AE9" s="119"/>
      <c r="AF9" s="120"/>
      <c r="AG9" s="120"/>
      <c r="AH9" s="120"/>
      <c r="AI9" s="120"/>
      <c r="AJ9" s="120"/>
      <c r="AK9" s="79" t="str">
        <f aca="true" t="shared" si="5" ref="AK9:AK35">IF(COUNTIF(AE9:AJ9,"&gt;-1")=0,"-",(COUNTIF(AE9:AJ9,"1")/COUNTIF(AE9:AJ9,"&gt;-1")))</f>
        <v>-</v>
      </c>
      <c r="AM9" s="62"/>
      <c r="AN9" s="62"/>
      <c r="AO9" s="62"/>
      <c r="AP9" s="62"/>
      <c r="AQ9" s="21"/>
      <c r="AR9" s="58"/>
    </row>
    <row r="10" spans="1:44" ht="14.25" thickBot="1">
      <c r="A10" s="66">
        <v>3</v>
      </c>
      <c r="B10" s="77">
        <f>Feuille_Renseignements!B5</f>
        <v>0</v>
      </c>
      <c r="C10" s="119"/>
      <c r="D10" s="120"/>
      <c r="E10" s="120"/>
      <c r="F10" s="18" t="str">
        <f t="shared" si="0"/>
        <v>-</v>
      </c>
      <c r="G10" s="119"/>
      <c r="H10" s="120"/>
      <c r="I10" s="120"/>
      <c r="J10" s="18" t="str">
        <f t="shared" si="1"/>
        <v>-</v>
      </c>
      <c r="K10" s="119"/>
      <c r="L10" s="120"/>
      <c r="M10" s="120"/>
      <c r="N10" s="120"/>
      <c r="O10" s="120"/>
      <c r="P10" s="120"/>
      <c r="Q10" s="120"/>
      <c r="R10" s="120"/>
      <c r="S10" s="18" t="str">
        <f t="shared" si="2"/>
        <v>-</v>
      </c>
      <c r="T10" s="119"/>
      <c r="U10" s="120"/>
      <c r="V10" s="120"/>
      <c r="W10" s="120"/>
      <c r="X10" s="18" t="str">
        <f t="shared" si="3"/>
        <v>-</v>
      </c>
      <c r="Y10" s="119"/>
      <c r="Z10" s="120"/>
      <c r="AA10" s="120"/>
      <c r="AB10" s="120"/>
      <c r="AC10" s="120"/>
      <c r="AD10" s="18" t="str">
        <f t="shared" si="4"/>
        <v>-</v>
      </c>
      <c r="AE10" s="119"/>
      <c r="AF10" s="120"/>
      <c r="AG10" s="120"/>
      <c r="AH10" s="120"/>
      <c r="AI10" s="120"/>
      <c r="AJ10" s="120"/>
      <c r="AK10" s="79" t="str">
        <f t="shared" si="5"/>
        <v>-</v>
      </c>
      <c r="AM10" s="62"/>
      <c r="AN10" s="62"/>
      <c r="AO10" s="62"/>
      <c r="AP10" s="62"/>
      <c r="AQ10" s="21"/>
      <c r="AR10" s="58"/>
    </row>
    <row r="11" spans="1:44" ht="14.25" thickBot="1">
      <c r="A11" s="66">
        <v>4</v>
      </c>
      <c r="B11" s="77">
        <f>Feuille_Renseignements!B6</f>
        <v>0</v>
      </c>
      <c r="C11" s="119"/>
      <c r="D11" s="120"/>
      <c r="E11" s="120"/>
      <c r="F11" s="18" t="str">
        <f t="shared" si="0"/>
        <v>-</v>
      </c>
      <c r="G11" s="119"/>
      <c r="H11" s="120"/>
      <c r="I11" s="120"/>
      <c r="J11" s="18" t="str">
        <f t="shared" si="1"/>
        <v>-</v>
      </c>
      <c r="K11" s="119"/>
      <c r="L11" s="120"/>
      <c r="M11" s="120"/>
      <c r="N11" s="120"/>
      <c r="O11" s="120"/>
      <c r="P11" s="120"/>
      <c r="Q11" s="120"/>
      <c r="R11" s="120"/>
      <c r="S11" s="18" t="str">
        <f t="shared" si="2"/>
        <v>-</v>
      </c>
      <c r="T11" s="119"/>
      <c r="U11" s="120"/>
      <c r="V11" s="120"/>
      <c r="W11" s="120"/>
      <c r="X11" s="18" t="str">
        <f t="shared" si="3"/>
        <v>-</v>
      </c>
      <c r="Y11" s="119"/>
      <c r="Z11" s="120"/>
      <c r="AA11" s="120"/>
      <c r="AB11" s="120"/>
      <c r="AC11" s="120"/>
      <c r="AD11" s="18" t="str">
        <f t="shared" si="4"/>
        <v>-</v>
      </c>
      <c r="AE11" s="119"/>
      <c r="AF11" s="120"/>
      <c r="AG11" s="120"/>
      <c r="AH11" s="120"/>
      <c r="AI11" s="120"/>
      <c r="AJ11" s="120"/>
      <c r="AK11" s="79" t="str">
        <f t="shared" si="5"/>
        <v>-</v>
      </c>
      <c r="AM11" s="62"/>
      <c r="AN11" s="62"/>
      <c r="AO11" s="62"/>
      <c r="AP11" s="62"/>
      <c r="AQ11" s="21"/>
      <c r="AR11" s="58"/>
    </row>
    <row r="12" spans="1:44" ht="14.25" thickBot="1">
      <c r="A12" s="66">
        <v>5</v>
      </c>
      <c r="B12" s="77">
        <f>Feuille_Renseignements!B7</f>
        <v>0</v>
      </c>
      <c r="C12" s="119"/>
      <c r="D12" s="120"/>
      <c r="E12" s="120"/>
      <c r="F12" s="18" t="str">
        <f t="shared" si="0"/>
        <v>-</v>
      </c>
      <c r="G12" s="119"/>
      <c r="H12" s="120"/>
      <c r="I12" s="120"/>
      <c r="J12" s="18" t="str">
        <f t="shared" si="1"/>
        <v>-</v>
      </c>
      <c r="K12" s="119"/>
      <c r="L12" s="120"/>
      <c r="M12" s="120"/>
      <c r="N12" s="120"/>
      <c r="O12" s="120"/>
      <c r="P12" s="120"/>
      <c r="Q12" s="120"/>
      <c r="R12" s="120"/>
      <c r="S12" s="18" t="str">
        <f t="shared" si="2"/>
        <v>-</v>
      </c>
      <c r="T12" s="119"/>
      <c r="U12" s="120"/>
      <c r="V12" s="120"/>
      <c r="W12" s="120"/>
      <c r="X12" s="18" t="str">
        <f t="shared" si="3"/>
        <v>-</v>
      </c>
      <c r="Y12" s="119"/>
      <c r="Z12" s="120"/>
      <c r="AA12" s="120"/>
      <c r="AB12" s="120"/>
      <c r="AC12" s="120"/>
      <c r="AD12" s="18" t="str">
        <f t="shared" si="4"/>
        <v>-</v>
      </c>
      <c r="AE12" s="119"/>
      <c r="AF12" s="120"/>
      <c r="AG12" s="120"/>
      <c r="AH12" s="120"/>
      <c r="AI12" s="120"/>
      <c r="AJ12" s="120"/>
      <c r="AK12" s="79" t="str">
        <f t="shared" si="5"/>
        <v>-</v>
      </c>
      <c r="AM12" s="62"/>
      <c r="AN12" s="62"/>
      <c r="AO12" s="62"/>
      <c r="AP12" s="62"/>
      <c r="AQ12" s="21"/>
      <c r="AR12" s="58"/>
    </row>
    <row r="13" spans="1:44" ht="14.25" thickBot="1">
      <c r="A13" s="66">
        <v>6</v>
      </c>
      <c r="B13" s="77">
        <f>Feuille_Renseignements!B8</f>
        <v>0</v>
      </c>
      <c r="C13" s="119"/>
      <c r="D13" s="120"/>
      <c r="E13" s="120"/>
      <c r="F13" s="18" t="str">
        <f t="shared" si="0"/>
        <v>-</v>
      </c>
      <c r="G13" s="119"/>
      <c r="H13" s="120"/>
      <c r="I13" s="120"/>
      <c r="J13" s="18" t="str">
        <f t="shared" si="1"/>
        <v>-</v>
      </c>
      <c r="K13" s="119"/>
      <c r="L13" s="120"/>
      <c r="M13" s="120"/>
      <c r="N13" s="120"/>
      <c r="O13" s="120"/>
      <c r="P13" s="120"/>
      <c r="Q13" s="120"/>
      <c r="R13" s="120"/>
      <c r="S13" s="18" t="str">
        <f t="shared" si="2"/>
        <v>-</v>
      </c>
      <c r="T13" s="119"/>
      <c r="U13" s="120"/>
      <c r="V13" s="120"/>
      <c r="W13" s="120"/>
      <c r="X13" s="18" t="str">
        <f t="shared" si="3"/>
        <v>-</v>
      </c>
      <c r="Y13" s="119"/>
      <c r="Z13" s="120"/>
      <c r="AA13" s="120"/>
      <c r="AB13" s="120"/>
      <c r="AC13" s="120"/>
      <c r="AD13" s="18" t="str">
        <f t="shared" si="4"/>
        <v>-</v>
      </c>
      <c r="AE13" s="119"/>
      <c r="AF13" s="120"/>
      <c r="AG13" s="120"/>
      <c r="AH13" s="120"/>
      <c r="AI13" s="120"/>
      <c r="AJ13" s="120"/>
      <c r="AK13" s="79" t="str">
        <f t="shared" si="5"/>
        <v>-</v>
      </c>
      <c r="AM13" s="62"/>
      <c r="AN13" s="62"/>
      <c r="AO13" s="62"/>
      <c r="AP13" s="62"/>
      <c r="AQ13" s="21"/>
      <c r="AR13" s="58"/>
    </row>
    <row r="14" spans="1:44" ht="14.25" thickBot="1">
      <c r="A14" s="66">
        <v>7</v>
      </c>
      <c r="B14" s="77">
        <f>Feuille_Renseignements!B9</f>
        <v>0</v>
      </c>
      <c r="C14" s="119"/>
      <c r="D14" s="120"/>
      <c r="E14" s="120"/>
      <c r="F14" s="18" t="str">
        <f t="shared" si="0"/>
        <v>-</v>
      </c>
      <c r="G14" s="119"/>
      <c r="H14" s="120"/>
      <c r="I14" s="120"/>
      <c r="J14" s="18" t="str">
        <f t="shared" si="1"/>
        <v>-</v>
      </c>
      <c r="K14" s="119"/>
      <c r="L14" s="120"/>
      <c r="M14" s="120"/>
      <c r="N14" s="120"/>
      <c r="O14" s="120"/>
      <c r="P14" s="120"/>
      <c r="Q14" s="120"/>
      <c r="R14" s="120"/>
      <c r="S14" s="18" t="str">
        <f t="shared" si="2"/>
        <v>-</v>
      </c>
      <c r="T14" s="119"/>
      <c r="U14" s="120"/>
      <c r="V14" s="120"/>
      <c r="W14" s="120"/>
      <c r="X14" s="18" t="str">
        <f t="shared" si="3"/>
        <v>-</v>
      </c>
      <c r="Y14" s="119"/>
      <c r="Z14" s="120"/>
      <c r="AA14" s="120"/>
      <c r="AB14" s="120"/>
      <c r="AC14" s="120"/>
      <c r="AD14" s="18" t="str">
        <f t="shared" si="4"/>
        <v>-</v>
      </c>
      <c r="AE14" s="119"/>
      <c r="AF14" s="120"/>
      <c r="AG14" s="120"/>
      <c r="AH14" s="120"/>
      <c r="AI14" s="120"/>
      <c r="AJ14" s="120"/>
      <c r="AK14" s="79" t="str">
        <f t="shared" si="5"/>
        <v>-</v>
      </c>
      <c r="AM14" s="62"/>
      <c r="AN14" s="62"/>
      <c r="AO14" s="62"/>
      <c r="AP14" s="62"/>
      <c r="AQ14" s="21"/>
      <c r="AR14" s="58"/>
    </row>
    <row r="15" spans="1:44" ht="14.25" thickBot="1">
      <c r="A15" s="66">
        <v>8</v>
      </c>
      <c r="B15" s="77">
        <f>Feuille_Renseignements!B10</f>
        <v>0</v>
      </c>
      <c r="C15" s="119"/>
      <c r="D15" s="120"/>
      <c r="E15" s="120"/>
      <c r="F15" s="18" t="str">
        <f t="shared" si="0"/>
        <v>-</v>
      </c>
      <c r="G15" s="119"/>
      <c r="H15" s="120"/>
      <c r="I15" s="120"/>
      <c r="J15" s="18" t="str">
        <f t="shared" si="1"/>
        <v>-</v>
      </c>
      <c r="K15" s="119"/>
      <c r="L15" s="120"/>
      <c r="M15" s="120"/>
      <c r="N15" s="120"/>
      <c r="O15" s="120"/>
      <c r="P15" s="120"/>
      <c r="Q15" s="120"/>
      <c r="R15" s="120"/>
      <c r="S15" s="18" t="str">
        <f t="shared" si="2"/>
        <v>-</v>
      </c>
      <c r="T15" s="119"/>
      <c r="U15" s="120"/>
      <c r="V15" s="120"/>
      <c r="W15" s="120"/>
      <c r="X15" s="18" t="str">
        <f t="shared" si="3"/>
        <v>-</v>
      </c>
      <c r="Y15" s="119"/>
      <c r="Z15" s="120"/>
      <c r="AA15" s="120"/>
      <c r="AB15" s="120"/>
      <c r="AC15" s="120"/>
      <c r="AD15" s="18" t="str">
        <f t="shared" si="4"/>
        <v>-</v>
      </c>
      <c r="AE15" s="119"/>
      <c r="AF15" s="120"/>
      <c r="AG15" s="120"/>
      <c r="AH15" s="120"/>
      <c r="AI15" s="120"/>
      <c r="AJ15" s="120"/>
      <c r="AK15" s="79" t="str">
        <f t="shared" si="5"/>
        <v>-</v>
      </c>
      <c r="AM15" s="62"/>
      <c r="AN15" s="62"/>
      <c r="AO15" s="62"/>
      <c r="AP15" s="62"/>
      <c r="AQ15" s="21"/>
      <c r="AR15" s="58"/>
    </row>
    <row r="16" spans="1:44" ht="14.25" thickBot="1">
      <c r="A16" s="66">
        <v>9</v>
      </c>
      <c r="B16" s="77">
        <f>Feuille_Renseignements!B11</f>
        <v>0</v>
      </c>
      <c r="C16" s="119"/>
      <c r="D16" s="120"/>
      <c r="E16" s="120"/>
      <c r="F16" s="18" t="str">
        <f t="shared" si="0"/>
        <v>-</v>
      </c>
      <c r="G16" s="119"/>
      <c r="H16" s="120"/>
      <c r="I16" s="120"/>
      <c r="J16" s="18" t="str">
        <f t="shared" si="1"/>
        <v>-</v>
      </c>
      <c r="K16" s="119"/>
      <c r="L16" s="120"/>
      <c r="M16" s="120"/>
      <c r="N16" s="120"/>
      <c r="O16" s="120"/>
      <c r="P16" s="120"/>
      <c r="Q16" s="120"/>
      <c r="R16" s="120"/>
      <c r="S16" s="18" t="str">
        <f t="shared" si="2"/>
        <v>-</v>
      </c>
      <c r="T16" s="119"/>
      <c r="U16" s="120"/>
      <c r="V16" s="120"/>
      <c r="W16" s="120"/>
      <c r="X16" s="18" t="str">
        <f t="shared" si="3"/>
        <v>-</v>
      </c>
      <c r="Y16" s="119"/>
      <c r="Z16" s="120"/>
      <c r="AA16" s="120"/>
      <c r="AB16" s="120"/>
      <c r="AC16" s="120"/>
      <c r="AD16" s="18" t="str">
        <f t="shared" si="4"/>
        <v>-</v>
      </c>
      <c r="AE16" s="119"/>
      <c r="AF16" s="120"/>
      <c r="AG16" s="120"/>
      <c r="AH16" s="120"/>
      <c r="AI16" s="120"/>
      <c r="AJ16" s="120"/>
      <c r="AK16" s="79" t="str">
        <f t="shared" si="5"/>
        <v>-</v>
      </c>
      <c r="AM16" s="62"/>
      <c r="AN16" s="62"/>
      <c r="AO16" s="62"/>
      <c r="AP16" s="62"/>
      <c r="AQ16" s="21"/>
      <c r="AR16" s="58"/>
    </row>
    <row r="17" spans="1:44" ht="14.25" thickBot="1">
      <c r="A17" s="66">
        <v>10</v>
      </c>
      <c r="B17" s="77">
        <f>Feuille_Renseignements!B12</f>
        <v>0</v>
      </c>
      <c r="C17" s="119"/>
      <c r="D17" s="120"/>
      <c r="E17" s="120"/>
      <c r="F17" s="18" t="str">
        <f t="shared" si="0"/>
        <v>-</v>
      </c>
      <c r="G17" s="119"/>
      <c r="H17" s="120"/>
      <c r="I17" s="120"/>
      <c r="J17" s="18" t="str">
        <f t="shared" si="1"/>
        <v>-</v>
      </c>
      <c r="K17" s="119"/>
      <c r="L17" s="120"/>
      <c r="M17" s="120"/>
      <c r="N17" s="120"/>
      <c r="O17" s="120"/>
      <c r="P17" s="120"/>
      <c r="Q17" s="120"/>
      <c r="R17" s="120"/>
      <c r="S17" s="18" t="str">
        <f t="shared" si="2"/>
        <v>-</v>
      </c>
      <c r="T17" s="119"/>
      <c r="U17" s="120"/>
      <c r="V17" s="120"/>
      <c r="W17" s="120"/>
      <c r="X17" s="18" t="str">
        <f t="shared" si="3"/>
        <v>-</v>
      </c>
      <c r="Y17" s="119"/>
      <c r="Z17" s="120"/>
      <c r="AA17" s="120"/>
      <c r="AB17" s="120"/>
      <c r="AC17" s="120"/>
      <c r="AD17" s="18" t="str">
        <f t="shared" si="4"/>
        <v>-</v>
      </c>
      <c r="AE17" s="119"/>
      <c r="AF17" s="120"/>
      <c r="AG17" s="120"/>
      <c r="AH17" s="120"/>
      <c r="AI17" s="120"/>
      <c r="AJ17" s="120"/>
      <c r="AK17" s="79" t="str">
        <f t="shared" si="5"/>
        <v>-</v>
      </c>
      <c r="AM17" s="62"/>
      <c r="AN17" s="62"/>
      <c r="AO17" s="62"/>
      <c r="AP17" s="62"/>
      <c r="AQ17" s="21"/>
      <c r="AR17" s="58"/>
    </row>
    <row r="18" spans="1:44" ht="14.25" thickBot="1">
      <c r="A18" s="66">
        <v>11</v>
      </c>
      <c r="B18" s="77">
        <f>Feuille_Renseignements!B13</f>
        <v>0</v>
      </c>
      <c r="C18" s="119"/>
      <c r="D18" s="120"/>
      <c r="E18" s="120"/>
      <c r="F18" s="18" t="str">
        <f t="shared" si="0"/>
        <v>-</v>
      </c>
      <c r="G18" s="119"/>
      <c r="H18" s="120"/>
      <c r="I18" s="120"/>
      <c r="J18" s="18" t="str">
        <f t="shared" si="1"/>
        <v>-</v>
      </c>
      <c r="K18" s="119"/>
      <c r="L18" s="120"/>
      <c r="M18" s="120"/>
      <c r="N18" s="120"/>
      <c r="O18" s="120"/>
      <c r="P18" s="120"/>
      <c r="Q18" s="120"/>
      <c r="R18" s="120"/>
      <c r="S18" s="18" t="str">
        <f t="shared" si="2"/>
        <v>-</v>
      </c>
      <c r="T18" s="119"/>
      <c r="U18" s="120"/>
      <c r="V18" s="120"/>
      <c r="W18" s="120"/>
      <c r="X18" s="18" t="str">
        <f t="shared" si="3"/>
        <v>-</v>
      </c>
      <c r="Y18" s="119"/>
      <c r="Z18" s="120"/>
      <c r="AA18" s="120"/>
      <c r="AB18" s="120"/>
      <c r="AC18" s="120"/>
      <c r="AD18" s="18" t="str">
        <f t="shared" si="4"/>
        <v>-</v>
      </c>
      <c r="AE18" s="119"/>
      <c r="AF18" s="120"/>
      <c r="AG18" s="120"/>
      <c r="AH18" s="120"/>
      <c r="AI18" s="120"/>
      <c r="AJ18" s="120"/>
      <c r="AK18" s="79" t="str">
        <f t="shared" si="5"/>
        <v>-</v>
      </c>
      <c r="AM18" s="62"/>
      <c r="AN18" s="62"/>
      <c r="AO18" s="62"/>
      <c r="AP18" s="62"/>
      <c r="AQ18" s="21"/>
      <c r="AR18" s="58"/>
    </row>
    <row r="19" spans="1:44" ht="14.25" thickBot="1">
      <c r="A19" s="66">
        <v>12</v>
      </c>
      <c r="B19" s="77">
        <f>Feuille_Renseignements!B14</f>
        <v>0</v>
      </c>
      <c r="C19" s="119"/>
      <c r="D19" s="120"/>
      <c r="E19" s="120"/>
      <c r="F19" s="18" t="str">
        <f t="shared" si="0"/>
        <v>-</v>
      </c>
      <c r="G19" s="119"/>
      <c r="H19" s="120"/>
      <c r="I19" s="120"/>
      <c r="J19" s="18" t="str">
        <f t="shared" si="1"/>
        <v>-</v>
      </c>
      <c r="K19" s="119"/>
      <c r="L19" s="120"/>
      <c r="M19" s="120"/>
      <c r="N19" s="120"/>
      <c r="O19" s="120"/>
      <c r="P19" s="120"/>
      <c r="Q19" s="120"/>
      <c r="R19" s="120"/>
      <c r="S19" s="18" t="str">
        <f t="shared" si="2"/>
        <v>-</v>
      </c>
      <c r="T19" s="119"/>
      <c r="U19" s="120"/>
      <c r="V19" s="120"/>
      <c r="W19" s="120"/>
      <c r="X19" s="18" t="str">
        <f t="shared" si="3"/>
        <v>-</v>
      </c>
      <c r="Y19" s="119"/>
      <c r="Z19" s="120"/>
      <c r="AA19" s="120"/>
      <c r="AB19" s="120"/>
      <c r="AC19" s="120"/>
      <c r="AD19" s="18" t="str">
        <f t="shared" si="4"/>
        <v>-</v>
      </c>
      <c r="AE19" s="119"/>
      <c r="AF19" s="120"/>
      <c r="AG19" s="120"/>
      <c r="AH19" s="120"/>
      <c r="AI19" s="120"/>
      <c r="AJ19" s="120"/>
      <c r="AK19" s="79" t="str">
        <f t="shared" si="5"/>
        <v>-</v>
      </c>
      <c r="AM19" s="62"/>
      <c r="AN19" s="62"/>
      <c r="AO19" s="62"/>
      <c r="AP19" s="62"/>
      <c r="AQ19" s="21"/>
      <c r="AR19" s="58"/>
    </row>
    <row r="20" spans="1:44" ht="14.25" thickBot="1">
      <c r="A20" s="66">
        <v>13</v>
      </c>
      <c r="B20" s="77">
        <f>Feuille_Renseignements!B15</f>
        <v>0</v>
      </c>
      <c r="C20" s="119"/>
      <c r="D20" s="120"/>
      <c r="E20" s="120"/>
      <c r="F20" s="18" t="str">
        <f t="shared" si="0"/>
        <v>-</v>
      </c>
      <c r="G20" s="119"/>
      <c r="H20" s="120"/>
      <c r="I20" s="120"/>
      <c r="J20" s="18" t="str">
        <f t="shared" si="1"/>
        <v>-</v>
      </c>
      <c r="K20" s="119"/>
      <c r="L20" s="120"/>
      <c r="M20" s="120"/>
      <c r="N20" s="120"/>
      <c r="O20" s="120"/>
      <c r="P20" s="120"/>
      <c r="Q20" s="120"/>
      <c r="R20" s="120"/>
      <c r="S20" s="18" t="str">
        <f t="shared" si="2"/>
        <v>-</v>
      </c>
      <c r="T20" s="119"/>
      <c r="U20" s="120"/>
      <c r="V20" s="120"/>
      <c r="W20" s="120"/>
      <c r="X20" s="18" t="str">
        <f t="shared" si="3"/>
        <v>-</v>
      </c>
      <c r="Y20" s="119"/>
      <c r="Z20" s="120"/>
      <c r="AA20" s="120"/>
      <c r="AB20" s="120"/>
      <c r="AC20" s="120"/>
      <c r="AD20" s="18" t="str">
        <f t="shared" si="4"/>
        <v>-</v>
      </c>
      <c r="AE20" s="119"/>
      <c r="AF20" s="120"/>
      <c r="AG20" s="120"/>
      <c r="AH20" s="120"/>
      <c r="AI20" s="120"/>
      <c r="AJ20" s="120"/>
      <c r="AK20" s="79" t="str">
        <f t="shared" si="5"/>
        <v>-</v>
      </c>
      <c r="AM20" s="62"/>
      <c r="AN20" s="62"/>
      <c r="AO20" s="62"/>
      <c r="AP20" s="62"/>
      <c r="AQ20" s="21"/>
      <c r="AR20" s="58"/>
    </row>
    <row r="21" spans="1:44" ht="14.25" thickBot="1">
      <c r="A21" s="66">
        <v>14</v>
      </c>
      <c r="B21" s="77">
        <f>Feuille_Renseignements!B16</f>
        <v>0</v>
      </c>
      <c r="C21" s="119"/>
      <c r="D21" s="120"/>
      <c r="E21" s="120"/>
      <c r="F21" s="18" t="str">
        <f t="shared" si="0"/>
        <v>-</v>
      </c>
      <c r="G21" s="119"/>
      <c r="H21" s="120"/>
      <c r="I21" s="120"/>
      <c r="J21" s="18" t="str">
        <f t="shared" si="1"/>
        <v>-</v>
      </c>
      <c r="K21" s="119"/>
      <c r="L21" s="120"/>
      <c r="M21" s="120"/>
      <c r="N21" s="120"/>
      <c r="O21" s="120"/>
      <c r="P21" s="120"/>
      <c r="Q21" s="120"/>
      <c r="R21" s="120"/>
      <c r="S21" s="18" t="str">
        <f t="shared" si="2"/>
        <v>-</v>
      </c>
      <c r="T21" s="119"/>
      <c r="U21" s="120"/>
      <c r="V21" s="120"/>
      <c r="W21" s="120"/>
      <c r="X21" s="18" t="str">
        <f t="shared" si="3"/>
        <v>-</v>
      </c>
      <c r="Y21" s="119"/>
      <c r="Z21" s="120"/>
      <c r="AA21" s="120"/>
      <c r="AB21" s="120"/>
      <c r="AC21" s="120"/>
      <c r="AD21" s="18" t="str">
        <f t="shared" si="4"/>
        <v>-</v>
      </c>
      <c r="AE21" s="119"/>
      <c r="AF21" s="120"/>
      <c r="AG21" s="120"/>
      <c r="AH21" s="120"/>
      <c r="AI21" s="120"/>
      <c r="AJ21" s="120"/>
      <c r="AK21" s="79" t="str">
        <f t="shared" si="5"/>
        <v>-</v>
      </c>
      <c r="AM21" s="62"/>
      <c r="AN21" s="62"/>
      <c r="AO21" s="62"/>
      <c r="AP21" s="62"/>
      <c r="AQ21" s="21"/>
      <c r="AR21" s="58"/>
    </row>
    <row r="22" spans="1:44" ht="14.25" thickBot="1">
      <c r="A22" s="66">
        <v>15</v>
      </c>
      <c r="B22" s="77">
        <f>Feuille_Renseignements!B17</f>
        <v>0</v>
      </c>
      <c r="C22" s="119"/>
      <c r="D22" s="120"/>
      <c r="E22" s="120"/>
      <c r="F22" s="18" t="str">
        <f t="shared" si="0"/>
        <v>-</v>
      </c>
      <c r="G22" s="119"/>
      <c r="H22" s="120"/>
      <c r="I22" s="120"/>
      <c r="J22" s="18" t="str">
        <f t="shared" si="1"/>
        <v>-</v>
      </c>
      <c r="K22" s="119"/>
      <c r="L22" s="120"/>
      <c r="M22" s="120"/>
      <c r="N22" s="120"/>
      <c r="O22" s="120"/>
      <c r="P22" s="120"/>
      <c r="Q22" s="120"/>
      <c r="R22" s="120"/>
      <c r="S22" s="18" t="str">
        <f t="shared" si="2"/>
        <v>-</v>
      </c>
      <c r="T22" s="119"/>
      <c r="U22" s="120"/>
      <c r="V22" s="120"/>
      <c r="W22" s="120"/>
      <c r="X22" s="18" t="str">
        <f t="shared" si="3"/>
        <v>-</v>
      </c>
      <c r="Y22" s="119"/>
      <c r="Z22" s="120"/>
      <c r="AA22" s="120"/>
      <c r="AB22" s="120"/>
      <c r="AC22" s="120"/>
      <c r="AD22" s="18" t="str">
        <f t="shared" si="4"/>
        <v>-</v>
      </c>
      <c r="AE22" s="119"/>
      <c r="AF22" s="120"/>
      <c r="AG22" s="120"/>
      <c r="AH22" s="120"/>
      <c r="AI22" s="120"/>
      <c r="AJ22" s="120"/>
      <c r="AK22" s="79" t="str">
        <f t="shared" si="5"/>
        <v>-</v>
      </c>
      <c r="AM22" s="62"/>
      <c r="AN22" s="62"/>
      <c r="AO22" s="62"/>
      <c r="AP22" s="62"/>
      <c r="AQ22" s="21"/>
      <c r="AR22" s="58"/>
    </row>
    <row r="23" spans="1:44" ht="14.25" thickBot="1">
      <c r="A23" s="66">
        <v>16</v>
      </c>
      <c r="B23" s="77">
        <f>Feuille_Renseignements!B18</f>
        <v>0</v>
      </c>
      <c r="C23" s="119"/>
      <c r="D23" s="120"/>
      <c r="E23" s="120"/>
      <c r="F23" s="18" t="str">
        <f t="shared" si="0"/>
        <v>-</v>
      </c>
      <c r="G23" s="119"/>
      <c r="H23" s="120"/>
      <c r="I23" s="120"/>
      <c r="J23" s="18" t="str">
        <f t="shared" si="1"/>
        <v>-</v>
      </c>
      <c r="K23" s="119"/>
      <c r="L23" s="120"/>
      <c r="M23" s="120"/>
      <c r="N23" s="120"/>
      <c r="O23" s="120"/>
      <c r="P23" s="120"/>
      <c r="Q23" s="120"/>
      <c r="R23" s="120"/>
      <c r="S23" s="18" t="str">
        <f t="shared" si="2"/>
        <v>-</v>
      </c>
      <c r="T23" s="119"/>
      <c r="U23" s="120"/>
      <c r="V23" s="120"/>
      <c r="W23" s="120"/>
      <c r="X23" s="18" t="str">
        <f t="shared" si="3"/>
        <v>-</v>
      </c>
      <c r="Y23" s="119"/>
      <c r="Z23" s="120"/>
      <c r="AA23" s="120"/>
      <c r="AB23" s="120"/>
      <c r="AC23" s="120"/>
      <c r="AD23" s="18" t="str">
        <f t="shared" si="4"/>
        <v>-</v>
      </c>
      <c r="AE23" s="119"/>
      <c r="AF23" s="120"/>
      <c r="AG23" s="120"/>
      <c r="AH23" s="120"/>
      <c r="AI23" s="120"/>
      <c r="AJ23" s="120"/>
      <c r="AK23" s="79" t="str">
        <f t="shared" si="5"/>
        <v>-</v>
      </c>
      <c r="AM23" s="62"/>
      <c r="AN23" s="62"/>
      <c r="AO23" s="62"/>
      <c r="AP23" s="62"/>
      <c r="AQ23" s="21"/>
      <c r="AR23" s="58"/>
    </row>
    <row r="24" spans="1:44" ht="14.25" thickBot="1">
      <c r="A24" s="66">
        <v>17</v>
      </c>
      <c r="B24" s="77">
        <f>Feuille_Renseignements!B19</f>
        <v>0</v>
      </c>
      <c r="C24" s="119"/>
      <c r="D24" s="120"/>
      <c r="E24" s="120"/>
      <c r="F24" s="18" t="str">
        <f t="shared" si="0"/>
        <v>-</v>
      </c>
      <c r="G24" s="119"/>
      <c r="H24" s="120"/>
      <c r="I24" s="120"/>
      <c r="J24" s="18" t="str">
        <f t="shared" si="1"/>
        <v>-</v>
      </c>
      <c r="K24" s="119"/>
      <c r="L24" s="120"/>
      <c r="M24" s="120"/>
      <c r="N24" s="120"/>
      <c r="O24" s="120"/>
      <c r="P24" s="120"/>
      <c r="Q24" s="120"/>
      <c r="R24" s="120"/>
      <c r="S24" s="18" t="str">
        <f t="shared" si="2"/>
        <v>-</v>
      </c>
      <c r="T24" s="119"/>
      <c r="U24" s="120"/>
      <c r="V24" s="120"/>
      <c r="W24" s="120"/>
      <c r="X24" s="18" t="str">
        <f t="shared" si="3"/>
        <v>-</v>
      </c>
      <c r="Y24" s="119"/>
      <c r="Z24" s="120"/>
      <c r="AA24" s="120"/>
      <c r="AB24" s="120"/>
      <c r="AC24" s="120"/>
      <c r="AD24" s="18" t="str">
        <f t="shared" si="4"/>
        <v>-</v>
      </c>
      <c r="AE24" s="119"/>
      <c r="AF24" s="120"/>
      <c r="AG24" s="120"/>
      <c r="AH24" s="120"/>
      <c r="AI24" s="120"/>
      <c r="AJ24" s="120"/>
      <c r="AK24" s="79" t="str">
        <f t="shared" si="5"/>
        <v>-</v>
      </c>
      <c r="AM24" s="62"/>
      <c r="AN24" s="62"/>
      <c r="AO24" s="62"/>
      <c r="AP24" s="62"/>
      <c r="AQ24" s="21"/>
      <c r="AR24" s="58"/>
    </row>
    <row r="25" spans="1:44" ht="14.25" thickBot="1">
      <c r="A25" s="66">
        <v>18</v>
      </c>
      <c r="B25" s="77">
        <f>Feuille_Renseignements!B20</f>
        <v>0</v>
      </c>
      <c r="C25" s="119"/>
      <c r="D25" s="120"/>
      <c r="E25" s="120"/>
      <c r="F25" s="18" t="str">
        <f t="shared" si="0"/>
        <v>-</v>
      </c>
      <c r="G25" s="119"/>
      <c r="H25" s="120"/>
      <c r="I25" s="120"/>
      <c r="J25" s="18" t="str">
        <f t="shared" si="1"/>
        <v>-</v>
      </c>
      <c r="K25" s="119"/>
      <c r="L25" s="120"/>
      <c r="M25" s="120"/>
      <c r="N25" s="120"/>
      <c r="O25" s="120"/>
      <c r="P25" s="120"/>
      <c r="Q25" s="120"/>
      <c r="R25" s="120"/>
      <c r="S25" s="18" t="str">
        <f t="shared" si="2"/>
        <v>-</v>
      </c>
      <c r="T25" s="119"/>
      <c r="U25" s="120"/>
      <c r="V25" s="120"/>
      <c r="W25" s="120"/>
      <c r="X25" s="18" t="str">
        <f t="shared" si="3"/>
        <v>-</v>
      </c>
      <c r="Y25" s="119"/>
      <c r="Z25" s="120"/>
      <c r="AA25" s="120"/>
      <c r="AB25" s="120"/>
      <c r="AC25" s="120"/>
      <c r="AD25" s="18" t="str">
        <f t="shared" si="4"/>
        <v>-</v>
      </c>
      <c r="AE25" s="119"/>
      <c r="AF25" s="120"/>
      <c r="AG25" s="120"/>
      <c r="AH25" s="120"/>
      <c r="AI25" s="120"/>
      <c r="AJ25" s="120"/>
      <c r="AK25" s="79" t="str">
        <f t="shared" si="5"/>
        <v>-</v>
      </c>
      <c r="AM25" s="62"/>
      <c r="AN25" s="62"/>
      <c r="AO25" s="62"/>
      <c r="AP25" s="62"/>
      <c r="AQ25" s="21"/>
      <c r="AR25" s="58"/>
    </row>
    <row r="26" spans="1:44" ht="14.25" thickBot="1">
      <c r="A26" s="66">
        <v>19</v>
      </c>
      <c r="B26" s="77">
        <f>Feuille_Renseignements!B21</f>
        <v>0</v>
      </c>
      <c r="C26" s="119"/>
      <c r="D26" s="120"/>
      <c r="E26" s="120"/>
      <c r="F26" s="18" t="str">
        <f t="shared" si="0"/>
        <v>-</v>
      </c>
      <c r="G26" s="119"/>
      <c r="H26" s="120"/>
      <c r="I26" s="120"/>
      <c r="J26" s="18" t="str">
        <f t="shared" si="1"/>
        <v>-</v>
      </c>
      <c r="K26" s="119"/>
      <c r="L26" s="120"/>
      <c r="M26" s="120"/>
      <c r="N26" s="120"/>
      <c r="O26" s="120"/>
      <c r="P26" s="120"/>
      <c r="Q26" s="120"/>
      <c r="R26" s="120"/>
      <c r="S26" s="18" t="str">
        <f t="shared" si="2"/>
        <v>-</v>
      </c>
      <c r="T26" s="119"/>
      <c r="U26" s="120"/>
      <c r="V26" s="120"/>
      <c r="W26" s="120"/>
      <c r="X26" s="18" t="str">
        <f t="shared" si="3"/>
        <v>-</v>
      </c>
      <c r="Y26" s="119"/>
      <c r="Z26" s="120"/>
      <c r="AA26" s="120"/>
      <c r="AB26" s="120"/>
      <c r="AC26" s="120"/>
      <c r="AD26" s="18" t="str">
        <f t="shared" si="4"/>
        <v>-</v>
      </c>
      <c r="AE26" s="119"/>
      <c r="AF26" s="120"/>
      <c r="AG26" s="120"/>
      <c r="AH26" s="120"/>
      <c r="AI26" s="120"/>
      <c r="AJ26" s="120"/>
      <c r="AK26" s="79" t="str">
        <f t="shared" si="5"/>
        <v>-</v>
      </c>
      <c r="AM26" s="62"/>
      <c r="AN26" s="62"/>
      <c r="AO26" s="62"/>
      <c r="AP26" s="62"/>
      <c r="AQ26" s="21"/>
      <c r="AR26" s="58"/>
    </row>
    <row r="27" spans="1:44" ht="14.25" thickBot="1">
      <c r="A27" s="66">
        <v>20</v>
      </c>
      <c r="B27" s="77">
        <f>Feuille_Renseignements!B22</f>
        <v>0</v>
      </c>
      <c r="C27" s="119"/>
      <c r="D27" s="120"/>
      <c r="E27" s="120"/>
      <c r="F27" s="18" t="str">
        <f t="shared" si="0"/>
        <v>-</v>
      </c>
      <c r="G27" s="119"/>
      <c r="H27" s="120"/>
      <c r="I27" s="120"/>
      <c r="J27" s="18" t="str">
        <f t="shared" si="1"/>
        <v>-</v>
      </c>
      <c r="K27" s="119"/>
      <c r="L27" s="120"/>
      <c r="M27" s="120"/>
      <c r="N27" s="120"/>
      <c r="O27" s="120"/>
      <c r="P27" s="120"/>
      <c r="Q27" s="120"/>
      <c r="R27" s="120"/>
      <c r="S27" s="18" t="str">
        <f t="shared" si="2"/>
        <v>-</v>
      </c>
      <c r="T27" s="119"/>
      <c r="U27" s="120"/>
      <c r="V27" s="120"/>
      <c r="W27" s="120"/>
      <c r="X27" s="18" t="str">
        <f t="shared" si="3"/>
        <v>-</v>
      </c>
      <c r="Y27" s="119"/>
      <c r="Z27" s="120"/>
      <c r="AA27" s="120"/>
      <c r="AB27" s="120"/>
      <c r="AC27" s="120"/>
      <c r="AD27" s="18" t="str">
        <f t="shared" si="4"/>
        <v>-</v>
      </c>
      <c r="AE27" s="119"/>
      <c r="AF27" s="120"/>
      <c r="AG27" s="120"/>
      <c r="AH27" s="120"/>
      <c r="AI27" s="120"/>
      <c r="AJ27" s="120"/>
      <c r="AK27" s="79" t="str">
        <f t="shared" si="5"/>
        <v>-</v>
      </c>
      <c r="AM27" s="62"/>
      <c r="AN27" s="62"/>
      <c r="AO27" s="62"/>
      <c r="AP27" s="62"/>
      <c r="AQ27" s="21"/>
      <c r="AR27" s="58"/>
    </row>
    <row r="28" spans="1:44" ht="14.25" thickBot="1">
      <c r="A28" s="66">
        <v>21</v>
      </c>
      <c r="B28" s="77">
        <f>Feuille_Renseignements!B23</f>
        <v>0</v>
      </c>
      <c r="C28" s="119"/>
      <c r="D28" s="120"/>
      <c r="E28" s="120"/>
      <c r="F28" s="18" t="str">
        <f t="shared" si="0"/>
        <v>-</v>
      </c>
      <c r="G28" s="119"/>
      <c r="H28" s="120"/>
      <c r="I28" s="120"/>
      <c r="J28" s="18" t="str">
        <f t="shared" si="1"/>
        <v>-</v>
      </c>
      <c r="K28" s="119"/>
      <c r="L28" s="120"/>
      <c r="M28" s="120"/>
      <c r="N28" s="120"/>
      <c r="O28" s="120"/>
      <c r="P28" s="120"/>
      <c r="Q28" s="120"/>
      <c r="R28" s="120"/>
      <c r="S28" s="18" t="str">
        <f t="shared" si="2"/>
        <v>-</v>
      </c>
      <c r="T28" s="119"/>
      <c r="U28" s="120"/>
      <c r="V28" s="120"/>
      <c r="W28" s="120"/>
      <c r="X28" s="18" t="str">
        <f t="shared" si="3"/>
        <v>-</v>
      </c>
      <c r="Y28" s="119"/>
      <c r="Z28" s="120"/>
      <c r="AA28" s="120"/>
      <c r="AB28" s="120"/>
      <c r="AC28" s="120"/>
      <c r="AD28" s="18" t="str">
        <f t="shared" si="4"/>
        <v>-</v>
      </c>
      <c r="AE28" s="119"/>
      <c r="AF28" s="120"/>
      <c r="AG28" s="120"/>
      <c r="AH28" s="120"/>
      <c r="AI28" s="120"/>
      <c r="AJ28" s="120"/>
      <c r="AK28" s="79" t="str">
        <f t="shared" si="5"/>
        <v>-</v>
      </c>
      <c r="AM28" s="62"/>
      <c r="AN28" s="62"/>
      <c r="AO28" s="62"/>
      <c r="AP28" s="62"/>
      <c r="AQ28" s="21"/>
      <c r="AR28" s="58"/>
    </row>
    <row r="29" spans="1:44" ht="14.25" thickBot="1">
      <c r="A29" s="66">
        <v>22</v>
      </c>
      <c r="B29" s="77">
        <f>Feuille_Renseignements!B24</f>
        <v>0</v>
      </c>
      <c r="C29" s="119"/>
      <c r="D29" s="120"/>
      <c r="E29" s="120"/>
      <c r="F29" s="18" t="str">
        <f t="shared" si="0"/>
        <v>-</v>
      </c>
      <c r="G29" s="119"/>
      <c r="H29" s="120"/>
      <c r="I29" s="120"/>
      <c r="J29" s="18" t="str">
        <f t="shared" si="1"/>
        <v>-</v>
      </c>
      <c r="K29" s="119"/>
      <c r="L29" s="120"/>
      <c r="M29" s="120"/>
      <c r="N29" s="120"/>
      <c r="O29" s="120"/>
      <c r="P29" s="120"/>
      <c r="Q29" s="120"/>
      <c r="R29" s="120"/>
      <c r="S29" s="18" t="str">
        <f t="shared" si="2"/>
        <v>-</v>
      </c>
      <c r="T29" s="119"/>
      <c r="U29" s="120"/>
      <c r="V29" s="120"/>
      <c r="W29" s="120"/>
      <c r="X29" s="18" t="str">
        <f t="shared" si="3"/>
        <v>-</v>
      </c>
      <c r="Y29" s="119"/>
      <c r="Z29" s="120"/>
      <c r="AA29" s="120"/>
      <c r="AB29" s="120"/>
      <c r="AC29" s="120"/>
      <c r="AD29" s="18" t="str">
        <f t="shared" si="4"/>
        <v>-</v>
      </c>
      <c r="AE29" s="119"/>
      <c r="AF29" s="120"/>
      <c r="AG29" s="120"/>
      <c r="AH29" s="120"/>
      <c r="AI29" s="120"/>
      <c r="AJ29" s="120"/>
      <c r="AK29" s="79" t="str">
        <f t="shared" si="5"/>
        <v>-</v>
      </c>
      <c r="AM29" s="62"/>
      <c r="AN29" s="62"/>
      <c r="AO29" s="62"/>
      <c r="AP29" s="62"/>
      <c r="AQ29" s="21"/>
      <c r="AR29" s="58"/>
    </row>
    <row r="30" spans="1:44" ht="14.25" thickBot="1">
      <c r="A30" s="66">
        <v>23</v>
      </c>
      <c r="B30" s="77">
        <f>Feuille_Renseignements!B25</f>
        <v>0</v>
      </c>
      <c r="C30" s="119"/>
      <c r="D30" s="120"/>
      <c r="E30" s="120"/>
      <c r="F30" s="18" t="str">
        <f t="shared" si="0"/>
        <v>-</v>
      </c>
      <c r="G30" s="119"/>
      <c r="H30" s="120"/>
      <c r="I30" s="120"/>
      <c r="J30" s="18" t="str">
        <f t="shared" si="1"/>
        <v>-</v>
      </c>
      <c r="K30" s="119"/>
      <c r="L30" s="120"/>
      <c r="M30" s="120"/>
      <c r="N30" s="120"/>
      <c r="O30" s="120"/>
      <c r="P30" s="120"/>
      <c r="Q30" s="120"/>
      <c r="R30" s="120"/>
      <c r="S30" s="18" t="str">
        <f t="shared" si="2"/>
        <v>-</v>
      </c>
      <c r="T30" s="119"/>
      <c r="U30" s="120"/>
      <c r="V30" s="120"/>
      <c r="W30" s="120"/>
      <c r="X30" s="18" t="str">
        <f t="shared" si="3"/>
        <v>-</v>
      </c>
      <c r="Y30" s="119"/>
      <c r="Z30" s="120"/>
      <c r="AA30" s="120"/>
      <c r="AB30" s="120"/>
      <c r="AC30" s="120"/>
      <c r="AD30" s="18" t="str">
        <f t="shared" si="4"/>
        <v>-</v>
      </c>
      <c r="AE30" s="119"/>
      <c r="AF30" s="120"/>
      <c r="AG30" s="120"/>
      <c r="AH30" s="120"/>
      <c r="AI30" s="120"/>
      <c r="AJ30" s="120"/>
      <c r="AK30" s="79" t="str">
        <f t="shared" si="5"/>
        <v>-</v>
      </c>
      <c r="AM30" s="62"/>
      <c r="AN30" s="62"/>
      <c r="AO30" s="62"/>
      <c r="AP30" s="62"/>
      <c r="AQ30" s="21"/>
      <c r="AR30" s="58"/>
    </row>
    <row r="31" spans="1:44" ht="14.25" thickBot="1">
      <c r="A31" s="66">
        <v>24</v>
      </c>
      <c r="B31" s="77">
        <f>Feuille_Renseignements!B26</f>
        <v>0</v>
      </c>
      <c r="C31" s="119"/>
      <c r="D31" s="120"/>
      <c r="E31" s="120"/>
      <c r="F31" s="18" t="str">
        <f t="shared" si="0"/>
        <v>-</v>
      </c>
      <c r="G31" s="119"/>
      <c r="H31" s="120"/>
      <c r="I31" s="120"/>
      <c r="J31" s="18" t="str">
        <f t="shared" si="1"/>
        <v>-</v>
      </c>
      <c r="K31" s="119"/>
      <c r="L31" s="120"/>
      <c r="M31" s="120"/>
      <c r="N31" s="120"/>
      <c r="O31" s="120"/>
      <c r="P31" s="120"/>
      <c r="Q31" s="120"/>
      <c r="R31" s="120"/>
      <c r="S31" s="18" t="str">
        <f t="shared" si="2"/>
        <v>-</v>
      </c>
      <c r="T31" s="119"/>
      <c r="U31" s="120"/>
      <c r="V31" s="120"/>
      <c r="W31" s="120"/>
      <c r="X31" s="18" t="str">
        <f t="shared" si="3"/>
        <v>-</v>
      </c>
      <c r="Y31" s="119"/>
      <c r="Z31" s="120"/>
      <c r="AA31" s="120"/>
      <c r="AB31" s="120"/>
      <c r="AC31" s="120"/>
      <c r="AD31" s="18" t="str">
        <f t="shared" si="4"/>
        <v>-</v>
      </c>
      <c r="AE31" s="119"/>
      <c r="AF31" s="120"/>
      <c r="AG31" s="120"/>
      <c r="AH31" s="120"/>
      <c r="AI31" s="120"/>
      <c r="AJ31" s="120"/>
      <c r="AK31" s="79" t="str">
        <f t="shared" si="5"/>
        <v>-</v>
      </c>
      <c r="AM31" s="62"/>
      <c r="AN31" s="62"/>
      <c r="AO31" s="62"/>
      <c r="AP31" s="62"/>
      <c r="AQ31" s="21"/>
      <c r="AR31" s="58"/>
    </row>
    <row r="32" spans="1:44" ht="14.25" thickBot="1">
      <c r="A32" s="66">
        <v>25</v>
      </c>
      <c r="B32" s="77">
        <f>Feuille_Renseignements!B27</f>
        <v>0</v>
      </c>
      <c r="C32" s="119"/>
      <c r="D32" s="120"/>
      <c r="E32" s="120"/>
      <c r="F32" s="18" t="str">
        <f t="shared" si="0"/>
        <v>-</v>
      </c>
      <c r="G32" s="119"/>
      <c r="H32" s="120"/>
      <c r="I32" s="120"/>
      <c r="J32" s="18" t="str">
        <f t="shared" si="1"/>
        <v>-</v>
      </c>
      <c r="K32" s="119"/>
      <c r="L32" s="120"/>
      <c r="M32" s="120"/>
      <c r="N32" s="120"/>
      <c r="O32" s="120"/>
      <c r="P32" s="120"/>
      <c r="Q32" s="120"/>
      <c r="R32" s="120"/>
      <c r="S32" s="18" t="str">
        <f t="shared" si="2"/>
        <v>-</v>
      </c>
      <c r="T32" s="119"/>
      <c r="U32" s="120"/>
      <c r="V32" s="120"/>
      <c r="W32" s="120"/>
      <c r="X32" s="18" t="str">
        <f t="shared" si="3"/>
        <v>-</v>
      </c>
      <c r="Y32" s="119"/>
      <c r="Z32" s="120"/>
      <c r="AA32" s="120"/>
      <c r="AB32" s="120"/>
      <c r="AC32" s="120"/>
      <c r="AD32" s="18" t="str">
        <f t="shared" si="4"/>
        <v>-</v>
      </c>
      <c r="AE32" s="119"/>
      <c r="AF32" s="120"/>
      <c r="AG32" s="120"/>
      <c r="AH32" s="120"/>
      <c r="AI32" s="120"/>
      <c r="AJ32" s="120"/>
      <c r="AK32" s="79" t="str">
        <f t="shared" si="5"/>
        <v>-</v>
      </c>
      <c r="AM32" s="62"/>
      <c r="AN32" s="62"/>
      <c r="AO32" s="62"/>
      <c r="AP32" s="62"/>
      <c r="AQ32" s="21"/>
      <c r="AR32" s="58"/>
    </row>
    <row r="33" spans="1:44" ht="14.25" thickBot="1">
      <c r="A33" s="66">
        <v>26</v>
      </c>
      <c r="B33" s="77">
        <f>Feuille_Renseignements!B28</f>
        <v>0</v>
      </c>
      <c r="C33" s="119"/>
      <c r="D33" s="120"/>
      <c r="E33" s="120"/>
      <c r="F33" s="18" t="str">
        <f t="shared" si="0"/>
        <v>-</v>
      </c>
      <c r="G33" s="119"/>
      <c r="H33" s="120"/>
      <c r="I33" s="120"/>
      <c r="J33" s="18" t="str">
        <f t="shared" si="1"/>
        <v>-</v>
      </c>
      <c r="K33" s="119"/>
      <c r="L33" s="120"/>
      <c r="M33" s="120"/>
      <c r="N33" s="120"/>
      <c r="O33" s="120"/>
      <c r="P33" s="120"/>
      <c r="Q33" s="120"/>
      <c r="R33" s="120"/>
      <c r="S33" s="18" t="str">
        <f t="shared" si="2"/>
        <v>-</v>
      </c>
      <c r="T33" s="119"/>
      <c r="U33" s="120"/>
      <c r="V33" s="120"/>
      <c r="W33" s="120"/>
      <c r="X33" s="18" t="str">
        <f t="shared" si="3"/>
        <v>-</v>
      </c>
      <c r="Y33" s="119"/>
      <c r="Z33" s="120"/>
      <c r="AA33" s="120"/>
      <c r="AB33" s="120"/>
      <c r="AC33" s="120"/>
      <c r="AD33" s="18" t="str">
        <f t="shared" si="4"/>
        <v>-</v>
      </c>
      <c r="AE33" s="119"/>
      <c r="AF33" s="120"/>
      <c r="AG33" s="120"/>
      <c r="AH33" s="120"/>
      <c r="AI33" s="120"/>
      <c r="AJ33" s="120"/>
      <c r="AK33" s="79" t="str">
        <f t="shared" si="5"/>
        <v>-</v>
      </c>
      <c r="AM33" s="62"/>
      <c r="AN33" s="62"/>
      <c r="AO33" s="62"/>
      <c r="AP33" s="62"/>
      <c r="AQ33" s="21"/>
      <c r="AR33" s="58"/>
    </row>
    <row r="34" spans="1:44" ht="14.25" thickBot="1">
      <c r="A34" s="66">
        <v>27</v>
      </c>
      <c r="B34" s="77">
        <f>Feuille_Renseignements!B29</f>
        <v>0</v>
      </c>
      <c r="C34" s="119"/>
      <c r="D34" s="120"/>
      <c r="E34" s="120"/>
      <c r="F34" s="18" t="str">
        <f t="shared" si="0"/>
        <v>-</v>
      </c>
      <c r="G34" s="119"/>
      <c r="H34" s="120"/>
      <c r="I34" s="120"/>
      <c r="J34" s="18" t="str">
        <f t="shared" si="1"/>
        <v>-</v>
      </c>
      <c r="K34" s="119"/>
      <c r="L34" s="120"/>
      <c r="M34" s="120"/>
      <c r="N34" s="120"/>
      <c r="O34" s="120"/>
      <c r="P34" s="120"/>
      <c r="Q34" s="120"/>
      <c r="R34" s="120"/>
      <c r="S34" s="18" t="str">
        <f t="shared" si="2"/>
        <v>-</v>
      </c>
      <c r="T34" s="119"/>
      <c r="U34" s="120"/>
      <c r="V34" s="120"/>
      <c r="W34" s="120"/>
      <c r="X34" s="18" t="str">
        <f t="shared" si="3"/>
        <v>-</v>
      </c>
      <c r="Y34" s="119"/>
      <c r="Z34" s="120"/>
      <c r="AA34" s="120"/>
      <c r="AB34" s="120"/>
      <c r="AC34" s="120"/>
      <c r="AD34" s="18" t="str">
        <f t="shared" si="4"/>
        <v>-</v>
      </c>
      <c r="AE34" s="119"/>
      <c r="AF34" s="120"/>
      <c r="AG34" s="120"/>
      <c r="AH34" s="120"/>
      <c r="AI34" s="120"/>
      <c r="AJ34" s="120"/>
      <c r="AK34" s="79" t="str">
        <f t="shared" si="5"/>
        <v>-</v>
      </c>
      <c r="AM34" s="62"/>
      <c r="AN34" s="62"/>
      <c r="AO34" s="62"/>
      <c r="AP34" s="62"/>
      <c r="AQ34" s="21"/>
      <c r="AR34" s="58"/>
    </row>
    <row r="35" spans="1:44" ht="14.25" thickBot="1">
      <c r="A35" s="67">
        <v>28</v>
      </c>
      <c r="B35" s="77">
        <f>Feuille_Renseignements!B30</f>
        <v>0</v>
      </c>
      <c r="C35" s="121"/>
      <c r="D35" s="122"/>
      <c r="E35" s="122"/>
      <c r="F35" s="19" t="str">
        <f t="shared" si="0"/>
        <v>-</v>
      </c>
      <c r="G35" s="121"/>
      <c r="H35" s="122"/>
      <c r="I35" s="122"/>
      <c r="J35" s="19" t="str">
        <f t="shared" si="1"/>
        <v>-</v>
      </c>
      <c r="K35" s="121"/>
      <c r="L35" s="122"/>
      <c r="M35" s="122"/>
      <c r="N35" s="122"/>
      <c r="O35" s="122"/>
      <c r="P35" s="122"/>
      <c r="Q35" s="122"/>
      <c r="R35" s="122"/>
      <c r="S35" s="19" t="str">
        <f t="shared" si="2"/>
        <v>-</v>
      </c>
      <c r="T35" s="121"/>
      <c r="U35" s="122"/>
      <c r="V35" s="122"/>
      <c r="W35" s="122"/>
      <c r="X35" s="19" t="str">
        <f t="shared" si="3"/>
        <v>-</v>
      </c>
      <c r="Y35" s="121"/>
      <c r="Z35" s="122"/>
      <c r="AA35" s="122"/>
      <c r="AB35" s="122"/>
      <c r="AC35" s="122"/>
      <c r="AD35" s="19" t="str">
        <f t="shared" si="4"/>
        <v>-</v>
      </c>
      <c r="AE35" s="121"/>
      <c r="AF35" s="122"/>
      <c r="AG35" s="122"/>
      <c r="AH35" s="122"/>
      <c r="AI35" s="122"/>
      <c r="AJ35" s="122"/>
      <c r="AK35" s="80" t="str">
        <f t="shared" si="5"/>
        <v>-</v>
      </c>
      <c r="AM35" s="62"/>
      <c r="AN35" s="62"/>
      <c r="AO35" s="62"/>
      <c r="AP35" s="62"/>
      <c r="AQ35" s="21"/>
      <c r="AR35" s="58"/>
    </row>
    <row r="36" spans="2:44" ht="13.5">
      <c r="B36" s="4" t="s">
        <v>100</v>
      </c>
      <c r="C36" s="20"/>
      <c r="D36" s="20"/>
      <c r="E36" s="20"/>
      <c r="F36" s="21" t="e">
        <f>AVERAGE(F8:F35)</f>
        <v>#DIV/0!</v>
      </c>
      <c r="G36" s="20"/>
      <c r="H36" s="20"/>
      <c r="J36" s="21" t="e">
        <f>AVERAGE(J8:J35)</f>
        <v>#DIV/0!</v>
      </c>
      <c r="K36" s="21"/>
      <c r="L36" s="20"/>
      <c r="M36" s="20"/>
      <c r="N36" s="20"/>
      <c r="O36" s="20"/>
      <c r="P36" s="21"/>
      <c r="Q36" s="20"/>
      <c r="R36" s="21"/>
      <c r="S36" s="21" t="e">
        <f>AVERAGE(R8:R35)</f>
        <v>#DIV/0!</v>
      </c>
      <c r="T36" s="20"/>
      <c r="U36" s="20"/>
      <c r="X36" s="21" t="e">
        <f>AVERAGE(X8:X35)</f>
        <v>#DIV/0!</v>
      </c>
      <c r="Y36" s="20"/>
      <c r="Z36" s="21"/>
      <c r="AA36" s="20"/>
      <c r="AB36" s="21"/>
      <c r="AC36" s="20"/>
      <c r="AD36" s="21" t="e">
        <f>AVERAGE(AD8:AD35)</f>
        <v>#DIV/0!</v>
      </c>
      <c r="AE36" s="21"/>
      <c r="AG36" s="20"/>
      <c r="AI36" s="21"/>
      <c r="AJ36" s="20"/>
      <c r="AK36" s="21" t="e">
        <f>AVERAGE(AK8:AK35)</f>
        <v>#DIV/0!</v>
      </c>
      <c r="AM36" s="62"/>
      <c r="AN36" s="62"/>
      <c r="AO36" s="62"/>
      <c r="AP36" s="62"/>
      <c r="AQ36" s="21"/>
      <c r="AR36" s="58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16"/>
      <c r="AL37" s="63"/>
      <c r="AM37" s="63"/>
      <c r="AN37" s="63"/>
      <c r="AO37" s="63"/>
      <c r="AP37" s="63"/>
      <c r="AQ37" s="16"/>
      <c r="AR37" s="58"/>
    </row>
    <row r="38" spans="2:44" s="161" customFormat="1" ht="13.5">
      <c r="B38" s="163" t="s">
        <v>101</v>
      </c>
      <c r="C38" s="5"/>
      <c r="D38" s="5"/>
      <c r="E38" s="5"/>
      <c r="F38" s="160" t="e">
        <f>STDEV(F8:F35)</f>
        <v>#DIV/0!</v>
      </c>
      <c r="G38" s="160"/>
      <c r="H38" s="160"/>
      <c r="I38" s="160"/>
      <c r="J38" s="160" t="e">
        <f>STDEV(J8:J35)</f>
        <v>#DIV/0!</v>
      </c>
      <c r="K38" s="160"/>
      <c r="L38" s="160"/>
      <c r="M38" s="160"/>
      <c r="N38" s="160"/>
      <c r="O38" s="160"/>
      <c r="P38" s="160"/>
      <c r="Q38" s="160"/>
      <c r="R38" s="160"/>
      <c r="S38" s="160" t="e">
        <f>STDEV(S8:S35)</f>
        <v>#DIV/0!</v>
      </c>
      <c r="T38" s="160"/>
      <c r="U38" s="160"/>
      <c r="V38" s="160"/>
      <c r="W38" s="160"/>
      <c r="X38" s="160" t="e">
        <f>STDEV(X8:X35)</f>
        <v>#DIV/0!</v>
      </c>
      <c r="Y38" s="160"/>
      <c r="Z38" s="160"/>
      <c r="AA38" s="160"/>
      <c r="AB38" s="160"/>
      <c r="AC38" s="160"/>
      <c r="AD38" s="160" t="e">
        <f>STDEV(AD8:AD35)</f>
        <v>#DIV/0!</v>
      </c>
      <c r="AE38" s="160"/>
      <c r="AF38" s="160"/>
      <c r="AG38" s="160"/>
      <c r="AH38" s="160"/>
      <c r="AI38" s="160"/>
      <c r="AJ38" s="160"/>
      <c r="AK38" s="160" t="e">
        <f>STDEV(AK8:AK35)</f>
        <v>#DIV/0!</v>
      </c>
      <c r="AL38" s="160"/>
      <c r="AN38" s="160"/>
      <c r="AR38" s="160"/>
    </row>
    <row r="39" spans="37:44" ht="13.5">
      <c r="AK39" s="58"/>
      <c r="AL39" s="58"/>
      <c r="AM39" s="58"/>
      <c r="AN39" s="58"/>
      <c r="AO39" s="58"/>
      <c r="AP39" s="58"/>
      <c r="AQ39" s="58"/>
      <c r="AR39" s="58"/>
    </row>
    <row r="40" spans="37:44" ht="13.5">
      <c r="AK40" s="58"/>
      <c r="AL40" s="58"/>
      <c r="AM40" s="58"/>
      <c r="AN40" s="58"/>
      <c r="AO40" s="58"/>
      <c r="AP40" s="58"/>
      <c r="AQ40" s="58"/>
      <c r="AR40" s="58"/>
    </row>
    <row r="41" spans="37:44" ht="13.5">
      <c r="AK41" s="58"/>
      <c r="AL41" s="58"/>
      <c r="AM41" s="58"/>
      <c r="AN41" s="58"/>
      <c r="AO41" s="58"/>
      <c r="AP41" s="58"/>
      <c r="AQ41" s="58"/>
      <c r="AR41" s="58"/>
    </row>
    <row r="42" spans="37:44" ht="13.5">
      <c r="AK42" s="58"/>
      <c r="AL42" s="58"/>
      <c r="AM42" s="58"/>
      <c r="AN42" s="58"/>
      <c r="AO42" s="58"/>
      <c r="AP42" s="58"/>
      <c r="AQ42" s="58"/>
      <c r="AR42" s="58"/>
    </row>
    <row r="43" spans="37:44" ht="13.5">
      <c r="AK43" s="58"/>
      <c r="AL43" s="58"/>
      <c r="AM43" s="58"/>
      <c r="AN43" s="58"/>
      <c r="AO43" s="58"/>
      <c r="AP43" s="58"/>
      <c r="AQ43" s="58"/>
      <c r="AR43" s="58"/>
    </row>
    <row r="44" spans="37:44" ht="13.5">
      <c r="AK44" s="58"/>
      <c r="AL44" s="58"/>
      <c r="AM44" s="58"/>
      <c r="AN44" s="58"/>
      <c r="AO44" s="58"/>
      <c r="AP44" s="58"/>
      <c r="AQ44" s="58"/>
      <c r="AR44" s="58"/>
    </row>
    <row r="45" spans="37:44" ht="13.5">
      <c r="AK45" s="58"/>
      <c r="AL45" s="58"/>
      <c r="AM45" s="58"/>
      <c r="AN45" s="58"/>
      <c r="AO45" s="58"/>
      <c r="AP45" s="58"/>
      <c r="AQ45" s="58"/>
      <c r="AR45" s="58"/>
    </row>
    <row r="46" spans="37:44" ht="13.5">
      <c r="AK46" s="58"/>
      <c r="AL46" s="58"/>
      <c r="AM46" s="58"/>
      <c r="AN46" s="58"/>
      <c r="AO46" s="58"/>
      <c r="AP46" s="58"/>
      <c r="AQ46" s="58"/>
      <c r="AR46" s="58"/>
    </row>
    <row r="47" spans="37:44" ht="13.5">
      <c r="AK47" s="58"/>
      <c r="AL47" s="58"/>
      <c r="AM47" s="58"/>
      <c r="AN47" s="58"/>
      <c r="AO47" s="58"/>
      <c r="AP47" s="58"/>
      <c r="AQ47" s="58"/>
      <c r="AR47" s="58"/>
    </row>
    <row r="48" spans="37:44" ht="13.5">
      <c r="AK48" s="58"/>
      <c r="AL48" s="58"/>
      <c r="AM48" s="58"/>
      <c r="AN48" s="58"/>
      <c r="AO48" s="58"/>
      <c r="AP48" s="58"/>
      <c r="AQ48" s="58"/>
      <c r="AR48" s="58"/>
    </row>
    <row r="49" spans="37:44" ht="13.5">
      <c r="AK49" s="58"/>
      <c r="AL49" s="58"/>
      <c r="AM49" s="58"/>
      <c r="AN49" s="58"/>
      <c r="AO49" s="58"/>
      <c r="AP49" s="58"/>
      <c r="AQ49" s="58"/>
      <c r="AR49" s="58"/>
    </row>
    <row r="50" spans="37:44" ht="13.5">
      <c r="AK50" s="58"/>
      <c r="AL50" s="58"/>
      <c r="AM50" s="58"/>
      <c r="AN50" s="58"/>
      <c r="AO50" s="58"/>
      <c r="AP50" s="58"/>
      <c r="AQ50" s="58"/>
      <c r="AR50" s="58"/>
    </row>
    <row r="51" spans="37:44" ht="13.5">
      <c r="AK51" s="58"/>
      <c r="AL51" s="58"/>
      <c r="AM51" s="58"/>
      <c r="AN51" s="58"/>
      <c r="AO51" s="58"/>
      <c r="AP51" s="58"/>
      <c r="AQ51" s="58"/>
      <c r="AR51" s="58"/>
    </row>
    <row r="52" spans="37:44" ht="13.5">
      <c r="AK52" s="58"/>
      <c r="AL52" s="58"/>
      <c r="AM52" s="58"/>
      <c r="AN52" s="58"/>
      <c r="AO52" s="58"/>
      <c r="AP52" s="58"/>
      <c r="AQ52" s="58"/>
      <c r="AR52" s="58"/>
    </row>
    <row r="53" spans="37:44" ht="13.5">
      <c r="AK53" s="58"/>
      <c r="AL53" s="58"/>
      <c r="AM53" s="58"/>
      <c r="AN53" s="58"/>
      <c r="AO53" s="58"/>
      <c r="AP53" s="58"/>
      <c r="AQ53" s="58"/>
      <c r="AR53" s="58"/>
    </row>
  </sheetData>
  <sheetProtection sheet="1" objects="1" scenarios="1"/>
  <mergeCells count="19">
    <mergeCell ref="C1:AK1"/>
    <mergeCell ref="AE2:AK2"/>
    <mergeCell ref="AE4:AK4"/>
    <mergeCell ref="G2:J2"/>
    <mergeCell ref="G4:J4"/>
    <mergeCell ref="G3:J3"/>
    <mergeCell ref="T4:X4"/>
    <mergeCell ref="T2:X2"/>
    <mergeCell ref="T3:X3"/>
    <mergeCell ref="Y2:AD2"/>
    <mergeCell ref="C2:F2"/>
    <mergeCell ref="C3:F3"/>
    <mergeCell ref="K4:S4"/>
    <mergeCell ref="K3:S3"/>
    <mergeCell ref="K2:S2"/>
    <mergeCell ref="AE3:AK3"/>
    <mergeCell ref="Y4:AD4"/>
    <mergeCell ref="Y3:AD3"/>
    <mergeCell ref="C4:F4"/>
  </mergeCells>
  <conditionalFormatting sqref="AM8:AP37 T8:W35 G36:H37 L36:O37 Y36:Y37 W37:X37 AG36 AA36:AA37 AE37:AL37 AI6 AJ36 I37:K37 Q36:Q37 AB37 R37:S37 G8:I35 AE8:AJ35 K8:R35 T36:U37 AC36:AC37 Y8:AC35 C8:E37 B8:B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J8:J35 S8:S35 X8:X35 AD8:AD35 AK8:AK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hyperlinks>
    <hyperlink ref="C2:F2" r:id="rId1" display="ECPABA01.pdf"/>
    <hyperlink ref="G2:J2" r:id="rId2" display="ECPABC01.pdf"/>
    <hyperlink ref="K2:S2" r:id="rId3" display="ECPABD01.pdf"/>
    <hyperlink ref="T2:X2" r:id="rId4" display="EGSABA01.pdf"/>
    <hyperlink ref="Y2:AD2" r:id="rId5" display="EGSABB01.pdf"/>
    <hyperlink ref="AE2:AK2" r:id="rId6" display="EGSABC01.pdf"/>
  </hyperlinks>
  <printOptions/>
  <pageMargins left="0.51" right="0.64" top="0.61" bottom="0.67" header="0.4921259845" footer="0.4921259845"/>
  <pageSetup fitToHeight="1" fitToWidth="1" horizontalDpi="300" verticalDpi="300" orientation="landscape" paperSize="9" scale="79" r:id="rId7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"/>
  <dimension ref="A1:N56"/>
  <sheetViews>
    <sheetView showZeros="0" workbookViewId="0" topLeftCell="A7">
      <selection activeCell="I53" sqref="I53"/>
    </sheetView>
  </sheetViews>
  <sheetFormatPr defaultColWidth="11.421875" defaultRowHeight="12.75"/>
  <cols>
    <col min="1" max="1" width="9.7109375" style="153" customWidth="1"/>
    <col min="2" max="5" width="9.7109375" style="93" customWidth="1"/>
    <col min="6" max="7" width="9.7109375" style="101" customWidth="1"/>
    <col min="8" max="9" width="8.7109375" style="102" customWidth="1"/>
    <col min="10" max="16384" width="11.421875" style="93" customWidth="1"/>
  </cols>
  <sheetData>
    <row r="1" spans="1:14" ht="15.75" customHeight="1">
      <c r="A1" s="150">
        <f>Feuille_Renseignements!H3</f>
        <v>0</v>
      </c>
      <c r="B1" s="91"/>
      <c r="C1" s="201">
        <f>Feuille_Renseignements!H7</f>
        <v>0</v>
      </c>
      <c r="D1" s="201"/>
      <c r="E1" s="201"/>
      <c r="F1" s="201"/>
      <c r="G1" s="201"/>
      <c r="H1" s="92"/>
      <c r="I1" s="113">
        <f>Feuille_Renseignements!H5</f>
        <v>0</v>
      </c>
      <c r="J1" s="157"/>
      <c r="K1" s="107"/>
      <c r="L1" s="107"/>
      <c r="M1" s="107"/>
      <c r="N1" s="107"/>
    </row>
    <row r="2" spans="1:14" ht="15.75" customHeight="1">
      <c r="A2" s="151"/>
      <c r="B2" s="94"/>
      <c r="C2" s="202"/>
      <c r="D2" s="202"/>
      <c r="E2" s="202"/>
      <c r="F2" s="202"/>
      <c r="G2" s="202"/>
      <c r="H2" s="94"/>
      <c r="I2" s="95"/>
      <c r="J2" s="158"/>
      <c r="K2" s="107"/>
      <c r="L2" s="108"/>
      <c r="M2" s="108"/>
      <c r="N2" s="108"/>
    </row>
    <row r="3" spans="1:14" ht="12.75">
      <c r="A3" s="151"/>
      <c r="B3" s="200" t="s">
        <v>308</v>
      </c>
      <c r="C3" s="200"/>
      <c r="D3" s="200"/>
      <c r="E3" s="200"/>
      <c r="F3" s="200"/>
      <c r="G3" s="200"/>
      <c r="H3" s="200"/>
      <c r="I3" s="95"/>
      <c r="J3" s="158"/>
      <c r="K3" s="107"/>
      <c r="L3" s="108"/>
      <c r="M3" s="108"/>
      <c r="N3" s="108"/>
    </row>
    <row r="4" spans="1:14" ht="12.75">
      <c r="A4" s="151"/>
      <c r="B4" s="200"/>
      <c r="C4" s="200"/>
      <c r="D4" s="200"/>
      <c r="E4" s="200"/>
      <c r="F4" s="200"/>
      <c r="G4" s="200"/>
      <c r="H4" s="200"/>
      <c r="I4" s="95"/>
      <c r="J4" s="158"/>
      <c r="K4" s="107"/>
      <c r="L4" s="108"/>
      <c r="M4" s="108"/>
      <c r="N4" s="108"/>
    </row>
    <row r="5" spans="1:14" ht="12.75">
      <c r="A5" s="151"/>
      <c r="B5" s="94" t="s">
        <v>309</v>
      </c>
      <c r="C5" s="97"/>
      <c r="D5" s="96"/>
      <c r="E5" s="96"/>
      <c r="F5" s="96"/>
      <c r="G5" s="96"/>
      <c r="H5" s="96"/>
      <c r="I5" s="95"/>
      <c r="J5" s="158"/>
      <c r="K5" s="107"/>
      <c r="L5" s="108"/>
      <c r="M5" s="108"/>
      <c r="N5" s="108"/>
    </row>
    <row r="6" spans="1:14" ht="13.5" thickBot="1">
      <c r="A6" s="149" t="s">
        <v>310</v>
      </c>
      <c r="B6" s="98"/>
      <c r="C6" s="110"/>
      <c r="D6" s="98"/>
      <c r="E6" s="98"/>
      <c r="F6" s="98"/>
      <c r="G6" s="205">
        <f>Feuille_Renseignements!H9</f>
        <v>0</v>
      </c>
      <c r="H6" s="205"/>
      <c r="I6" s="206"/>
      <c r="J6" s="158"/>
      <c r="K6" s="107"/>
      <c r="L6" s="108"/>
      <c r="M6" s="108"/>
      <c r="N6" s="108"/>
    </row>
    <row r="7" spans="1:13" ht="6" customHeight="1">
      <c r="A7" s="152"/>
      <c r="B7" s="99"/>
      <c r="C7" s="99"/>
      <c r="D7" s="99"/>
      <c r="E7" s="99"/>
      <c r="F7" s="100"/>
      <c r="G7" s="100"/>
      <c r="H7" s="207" t="s">
        <v>311</v>
      </c>
      <c r="I7" s="210" t="s">
        <v>324</v>
      </c>
      <c r="J7" s="107"/>
      <c r="K7" s="108"/>
      <c r="L7" s="108"/>
      <c r="M7" s="108"/>
    </row>
    <row r="8" spans="8:13" ht="6" customHeight="1">
      <c r="H8" s="208"/>
      <c r="I8" s="211"/>
      <c r="J8" s="107"/>
      <c r="K8" s="108"/>
      <c r="L8" s="108"/>
      <c r="M8" s="108"/>
    </row>
    <row r="9" spans="1:13" ht="12.75">
      <c r="A9" s="156"/>
      <c r="H9" s="209"/>
      <c r="I9" s="212"/>
      <c r="J9" s="107"/>
      <c r="K9" s="108"/>
      <c r="L9" s="108"/>
      <c r="M9" s="108"/>
    </row>
    <row r="10" spans="1:12" ht="12.75" customHeight="1">
      <c r="A10" s="204" t="s">
        <v>312</v>
      </c>
      <c r="B10" s="204"/>
      <c r="C10" s="204"/>
      <c r="D10" s="204"/>
      <c r="E10" s="204"/>
      <c r="F10" s="204"/>
      <c r="G10" s="204"/>
      <c r="H10" s="111"/>
      <c r="I10" s="159"/>
      <c r="J10" s="109"/>
      <c r="K10" s="109"/>
      <c r="L10" s="109"/>
    </row>
    <row r="11" spans="1:13" ht="12.75">
      <c r="A11" s="82" t="s">
        <v>282</v>
      </c>
      <c r="B11" s="203" t="s">
        <v>0</v>
      </c>
      <c r="C11" s="203"/>
      <c r="D11" s="203"/>
      <c r="E11" s="203"/>
      <c r="F11" s="203"/>
      <c r="G11" s="203"/>
      <c r="H11" s="111" t="str">
        <f>HLOOKUP($C$5,'feuille de calcul'!$A$1:$AJ$44,2,FALSE)</f>
        <v>-</v>
      </c>
      <c r="I11" s="159">
        <f>'Découvrir le monde'!C3</f>
        <v>0</v>
      </c>
      <c r="J11" s="107"/>
      <c r="K11" s="109"/>
      <c r="L11" s="109"/>
      <c r="M11" s="109"/>
    </row>
    <row r="12" spans="1:13" ht="12.75">
      <c r="A12" s="204" t="s">
        <v>257</v>
      </c>
      <c r="B12" s="204"/>
      <c r="C12" s="204"/>
      <c r="D12" s="204"/>
      <c r="E12" s="204"/>
      <c r="F12" s="204"/>
      <c r="G12" s="204"/>
      <c r="H12" s="111"/>
      <c r="I12" s="159"/>
      <c r="J12" s="107"/>
      <c r="K12" s="109"/>
      <c r="L12" s="109"/>
      <c r="M12" s="109"/>
    </row>
    <row r="13" spans="1:9" ht="12.75">
      <c r="A13" s="83" t="s">
        <v>288</v>
      </c>
      <c r="B13" s="203" t="s">
        <v>263</v>
      </c>
      <c r="C13" s="203"/>
      <c r="D13" s="203"/>
      <c r="E13" s="203"/>
      <c r="F13" s="203"/>
      <c r="G13" s="203"/>
      <c r="H13" s="111" t="str">
        <f>HLOOKUP($C$5,'feuille de calcul'!$A$1:$AJ$44,4,FALSE)</f>
        <v>-</v>
      </c>
      <c r="I13" s="159">
        <f>'Découvrir le monde'!G3</f>
        <v>0</v>
      </c>
    </row>
    <row r="14" spans="1:9" ht="12.75">
      <c r="A14" s="83" t="s">
        <v>283</v>
      </c>
      <c r="B14" s="203" t="s">
        <v>26</v>
      </c>
      <c r="C14" s="203"/>
      <c r="D14" s="203"/>
      <c r="E14" s="203"/>
      <c r="F14" s="203"/>
      <c r="G14" s="203"/>
      <c r="H14" s="111" t="str">
        <f>HLOOKUP($C$5,'feuille de calcul'!$A$1:$AJ$44,5,FALSE)</f>
        <v>-</v>
      </c>
      <c r="I14" s="159">
        <f>'Découvrir le monde'!Q3</f>
        <v>0</v>
      </c>
    </row>
    <row r="15" spans="1:9" ht="12.75">
      <c r="A15" s="83" t="s">
        <v>284</v>
      </c>
      <c r="B15" s="203" t="s">
        <v>264</v>
      </c>
      <c r="C15" s="203"/>
      <c r="D15" s="203"/>
      <c r="E15" s="203"/>
      <c r="F15" s="203"/>
      <c r="G15" s="203"/>
      <c r="H15" s="111" t="str">
        <f>HLOOKUP($C$5,'feuille de calcul'!$A$1:$AJ$44,6,FALSE)</f>
        <v>-</v>
      </c>
      <c r="I15" s="159">
        <f>'Découvrir le monde'!W3</f>
        <v>0</v>
      </c>
    </row>
    <row r="16" spans="1:9" ht="12.75">
      <c r="A16" s="83" t="s">
        <v>285</v>
      </c>
      <c r="B16" s="203" t="s">
        <v>33</v>
      </c>
      <c r="C16" s="203"/>
      <c r="D16" s="203"/>
      <c r="E16" s="203"/>
      <c r="F16" s="203"/>
      <c r="G16" s="203"/>
      <c r="H16" s="111" t="str">
        <f>HLOOKUP($C$5,'feuille de calcul'!$A$1:$AJ$44,7,FALSE)</f>
        <v>-</v>
      </c>
      <c r="I16" s="159">
        <f>'Découvrir le monde'!AA3</f>
        <v>0</v>
      </c>
    </row>
    <row r="17" spans="1:11" ht="12.75">
      <c r="A17" s="83" t="s">
        <v>286</v>
      </c>
      <c r="B17" s="203" t="s">
        <v>37</v>
      </c>
      <c r="C17" s="203"/>
      <c r="D17" s="203"/>
      <c r="E17" s="203"/>
      <c r="F17" s="203"/>
      <c r="G17" s="203"/>
      <c r="H17" s="111" t="str">
        <f>HLOOKUP($C$5,'feuille de calcul'!$A$1:$AJ$44,8,FALSE)</f>
        <v>-</v>
      </c>
      <c r="I17" s="159">
        <f>'Découvrir le monde'!AE3</f>
        <v>0</v>
      </c>
      <c r="K17" s="107"/>
    </row>
    <row r="18" spans="1:11" ht="12.75">
      <c r="A18" s="83" t="s">
        <v>287</v>
      </c>
      <c r="B18" s="203" t="s">
        <v>263</v>
      </c>
      <c r="C18" s="203"/>
      <c r="D18" s="203"/>
      <c r="E18" s="203"/>
      <c r="F18" s="203"/>
      <c r="G18" s="203"/>
      <c r="H18" s="111" t="str">
        <f>HLOOKUP($C$5,'feuille de calcul'!$A$1:$AJ$44,9,FALSE)</f>
        <v>-</v>
      </c>
      <c r="I18" s="159">
        <f>'Découvrir le monde'!AM3</f>
        <v>0</v>
      </c>
      <c r="K18" s="107"/>
    </row>
    <row r="19" spans="1:9" ht="12.75">
      <c r="A19" s="204" t="s">
        <v>255</v>
      </c>
      <c r="B19" s="204"/>
      <c r="C19" s="204"/>
      <c r="D19" s="204"/>
      <c r="E19" s="204"/>
      <c r="F19" s="204"/>
      <c r="G19" s="204"/>
      <c r="H19" s="111"/>
      <c r="I19" s="159"/>
    </row>
    <row r="20" spans="1:9" ht="12.75">
      <c r="A20" s="83" t="s">
        <v>279</v>
      </c>
      <c r="B20" s="203" t="s">
        <v>52</v>
      </c>
      <c r="C20" s="203"/>
      <c r="D20" s="203"/>
      <c r="E20" s="203"/>
      <c r="F20" s="203"/>
      <c r="G20" s="203"/>
      <c r="H20" s="111" t="str">
        <f>HLOOKUP($C$5,'feuille de calcul'!$A$1:$AJ$44,11,FALSE)</f>
        <v>-</v>
      </c>
      <c r="I20" s="159">
        <f>'Activités graphiques, Ecriture'!W3</f>
        <v>0</v>
      </c>
    </row>
    <row r="21" spans="1:9" ht="12.75">
      <c r="A21" s="83" t="s">
        <v>280</v>
      </c>
      <c r="B21" s="203" t="s">
        <v>265</v>
      </c>
      <c r="C21" s="203"/>
      <c r="D21" s="203"/>
      <c r="E21" s="203"/>
      <c r="F21" s="203"/>
      <c r="G21" s="203"/>
      <c r="H21" s="111" t="str">
        <f>HLOOKUP($C$5,'feuille de calcul'!$A$1:$AJ$44,12,FALSE)</f>
        <v>-</v>
      </c>
      <c r="I21" s="159">
        <f>'Activités graphiques, Ecriture'!S3</f>
        <v>0</v>
      </c>
    </row>
    <row r="22" spans="1:9" ht="12.75">
      <c r="A22" s="83" t="s">
        <v>281</v>
      </c>
      <c r="B22" s="203" t="s">
        <v>52</v>
      </c>
      <c r="C22" s="203"/>
      <c r="D22" s="203"/>
      <c r="E22" s="203"/>
      <c r="F22" s="203"/>
      <c r="G22" s="203"/>
      <c r="H22" s="111" t="str">
        <f>HLOOKUP($C$5,'feuille de calcul'!$A$1:$AJ$44,13,FALSE)</f>
        <v>-</v>
      </c>
      <c r="I22" s="159">
        <f>'Activités graphiques, Ecriture'!C3</f>
        <v>0</v>
      </c>
    </row>
    <row r="23" spans="1:9" ht="12.75">
      <c r="A23" s="204" t="s">
        <v>256</v>
      </c>
      <c r="B23" s="204"/>
      <c r="C23" s="204"/>
      <c r="D23" s="204"/>
      <c r="E23" s="204"/>
      <c r="F23" s="204"/>
      <c r="G23" s="204"/>
      <c r="H23" s="111"/>
      <c r="I23" s="159"/>
    </row>
    <row r="24" spans="1:9" ht="12.75">
      <c r="A24" s="83" t="s">
        <v>277</v>
      </c>
      <c r="B24" s="203" t="s">
        <v>267</v>
      </c>
      <c r="C24" s="203"/>
      <c r="D24" s="203"/>
      <c r="E24" s="203"/>
      <c r="F24" s="203"/>
      <c r="G24" s="203"/>
      <c r="H24" s="111" t="str">
        <f>HLOOKUP($C$5,'feuille de calcul'!$A$1:$AJ$44,15,FALSE)</f>
        <v>-</v>
      </c>
      <c r="I24" s="159">
        <f>'Activités graphiques, Ecriture'!AA3</f>
        <v>0</v>
      </c>
    </row>
    <row r="25" spans="1:9" ht="12.75">
      <c r="A25" s="83" t="s">
        <v>278</v>
      </c>
      <c r="B25" s="213" t="s">
        <v>266</v>
      </c>
      <c r="C25" s="213"/>
      <c r="D25" s="213"/>
      <c r="E25" s="213"/>
      <c r="F25" s="213"/>
      <c r="G25" s="213"/>
      <c r="H25" s="111" t="str">
        <f>HLOOKUP($C$5,'feuille de calcul'!$A$1:$AJ$44,16,FALSE)</f>
        <v>-</v>
      </c>
      <c r="I25" s="159">
        <f>'Activités graphiques, Ecriture'!AE3</f>
        <v>0</v>
      </c>
    </row>
    <row r="26" spans="1:9" ht="12.75">
      <c r="A26" s="204" t="s">
        <v>258</v>
      </c>
      <c r="B26" s="204"/>
      <c r="C26" s="204"/>
      <c r="D26" s="204"/>
      <c r="E26" s="204"/>
      <c r="F26" s="204"/>
      <c r="G26" s="204"/>
      <c r="H26" s="111"/>
      <c r="I26" s="159"/>
    </row>
    <row r="27" spans="1:9" ht="12.75">
      <c r="A27" s="83" t="s">
        <v>273</v>
      </c>
      <c r="B27" s="203" t="s">
        <v>268</v>
      </c>
      <c r="C27" s="203"/>
      <c r="D27" s="203"/>
      <c r="E27" s="203"/>
      <c r="F27" s="203"/>
      <c r="G27" s="203"/>
      <c r="H27" s="111" t="str">
        <f>HLOOKUP($C$5,'feuille de calcul'!$A$1:$AJ$44,18,FALSE)</f>
        <v>-</v>
      </c>
      <c r="I27" s="159">
        <f>'Monde de l''écrit'!X3</f>
        <v>0</v>
      </c>
    </row>
    <row r="28" spans="1:9" ht="12.75">
      <c r="A28" s="83" t="s">
        <v>274</v>
      </c>
      <c r="B28" s="203" t="s">
        <v>268</v>
      </c>
      <c r="C28" s="203"/>
      <c r="D28" s="203"/>
      <c r="E28" s="203"/>
      <c r="F28" s="203"/>
      <c r="G28" s="203"/>
      <c r="H28" s="111" t="str">
        <f>HLOOKUP($C$5,'feuille de calcul'!$A$1:$AJ$44,19,FALSE)</f>
        <v>-</v>
      </c>
      <c r="I28" s="159">
        <f>'Monde de l''écrit'!AG3</f>
        <v>0</v>
      </c>
    </row>
    <row r="29" spans="1:9" ht="12.75">
      <c r="A29" s="83" t="s">
        <v>275</v>
      </c>
      <c r="B29" s="203" t="s">
        <v>268</v>
      </c>
      <c r="C29" s="203"/>
      <c r="D29" s="203"/>
      <c r="E29" s="203"/>
      <c r="F29" s="203"/>
      <c r="G29" s="203"/>
      <c r="H29" s="111" t="str">
        <f>HLOOKUP($C$5,'feuille de calcul'!$A$1:$AJ$44,20,FALSE)</f>
        <v>-</v>
      </c>
      <c r="I29" s="159">
        <f>'Monde de l''écrit'!AK3</f>
        <v>0</v>
      </c>
    </row>
    <row r="30" spans="1:9" ht="12.75">
      <c r="A30" s="83" t="s">
        <v>276</v>
      </c>
      <c r="B30" s="203" t="s">
        <v>268</v>
      </c>
      <c r="C30" s="203"/>
      <c r="D30" s="203"/>
      <c r="E30" s="203"/>
      <c r="F30" s="203"/>
      <c r="G30" s="203"/>
      <c r="H30" s="111" t="str">
        <f>HLOOKUP($C$5,'feuille de calcul'!$A$1:$AJ$44,21,FALSE)</f>
        <v>-</v>
      </c>
      <c r="I30" s="159">
        <f>'Monde de l''écrit'!C3</f>
        <v>0</v>
      </c>
    </row>
    <row r="31" spans="1:9" ht="12.75">
      <c r="A31" s="204" t="s">
        <v>269</v>
      </c>
      <c r="B31" s="204"/>
      <c r="C31" s="204"/>
      <c r="D31" s="204"/>
      <c r="E31" s="204"/>
      <c r="F31" s="204"/>
      <c r="G31" s="204"/>
      <c r="H31" s="111"/>
      <c r="I31" s="159"/>
    </row>
    <row r="32" spans="1:9" ht="12.75">
      <c r="A32" s="155" t="s">
        <v>270</v>
      </c>
      <c r="B32" s="203" t="s">
        <v>135</v>
      </c>
      <c r="C32" s="203"/>
      <c r="D32" s="203"/>
      <c r="E32" s="203"/>
      <c r="F32" s="203"/>
      <c r="G32" s="203"/>
      <c r="H32" s="111" t="str">
        <f>HLOOKUP($C$5,'feuille de calcul'!$A$1:$AJ$44,23,FALSE)</f>
        <v>-</v>
      </c>
      <c r="I32" s="159">
        <f>Langage!C3</f>
        <v>0</v>
      </c>
    </row>
    <row r="33" spans="1:9" ht="12.75">
      <c r="A33" s="155" t="s">
        <v>271</v>
      </c>
      <c r="B33" s="203" t="s">
        <v>139</v>
      </c>
      <c r="C33" s="203"/>
      <c r="D33" s="203"/>
      <c r="E33" s="203"/>
      <c r="F33" s="203"/>
      <c r="G33" s="203"/>
      <c r="H33" s="111" t="str">
        <f>HLOOKUP($C$5,'feuille de calcul'!$A$1:$AJ$44,24,FALSE)</f>
        <v>-</v>
      </c>
      <c r="I33" s="159">
        <f>Langage!G3</f>
        <v>0</v>
      </c>
    </row>
    <row r="34" spans="1:9" ht="12.75">
      <c r="A34" s="155" t="s">
        <v>272</v>
      </c>
      <c r="B34" s="203" t="s">
        <v>144</v>
      </c>
      <c r="C34" s="203"/>
      <c r="D34" s="203"/>
      <c r="E34" s="203"/>
      <c r="F34" s="203"/>
      <c r="G34" s="203"/>
      <c r="H34" s="111" t="str">
        <f>HLOOKUP($C$5,'feuille de calcul'!$A$1:$AJ$44,25,FALSE)</f>
        <v>-</v>
      </c>
      <c r="I34" s="159">
        <f>Langage!L3</f>
        <v>0</v>
      </c>
    </row>
    <row r="35" spans="1:9" ht="12.75">
      <c r="A35" s="204" t="s">
        <v>259</v>
      </c>
      <c r="B35" s="204"/>
      <c r="C35" s="204"/>
      <c r="D35" s="204"/>
      <c r="E35" s="204"/>
      <c r="F35" s="204"/>
      <c r="G35" s="204"/>
      <c r="H35" s="111"/>
      <c r="I35" s="159"/>
    </row>
    <row r="36" spans="1:9" ht="12.75">
      <c r="A36" s="155" t="s">
        <v>292</v>
      </c>
      <c r="B36" s="203" t="s">
        <v>262</v>
      </c>
      <c r="C36" s="203"/>
      <c r="D36" s="203"/>
      <c r="E36" s="203"/>
      <c r="F36" s="203"/>
      <c r="G36" s="203"/>
      <c r="H36" s="111" t="str">
        <f>HLOOKUP($C$5,'feuille de calcul'!$A$1:$AJ$44,27,FALSE)</f>
        <v>-</v>
      </c>
      <c r="I36" s="159">
        <f>Langage!Q3</f>
        <v>0</v>
      </c>
    </row>
    <row r="37" spans="1:9" ht="12.75">
      <c r="A37" s="155" t="s">
        <v>290</v>
      </c>
      <c r="B37" s="203" t="s">
        <v>158</v>
      </c>
      <c r="C37" s="203"/>
      <c r="D37" s="203"/>
      <c r="E37" s="203"/>
      <c r="F37" s="203"/>
      <c r="G37" s="203"/>
      <c r="H37" s="111" t="str">
        <f>HLOOKUP($C$5,'feuille de calcul'!$A$1:$AJ$44,28,FALSE)</f>
        <v>-</v>
      </c>
      <c r="I37" s="159">
        <f>Langage!Y3</f>
        <v>0</v>
      </c>
    </row>
    <row r="38" spans="1:9" ht="12.75">
      <c r="A38" s="155" t="s">
        <v>289</v>
      </c>
      <c r="B38" s="203" t="s">
        <v>158</v>
      </c>
      <c r="C38" s="203"/>
      <c r="D38" s="203"/>
      <c r="E38" s="203"/>
      <c r="F38" s="203"/>
      <c r="G38" s="203"/>
      <c r="H38" s="111" t="str">
        <f>HLOOKUP($C$5,'feuille de calcul'!$A$1:$AJ$44,29,FALSE)</f>
        <v>-</v>
      </c>
      <c r="I38" s="159">
        <f>Langage!AF3</f>
        <v>0</v>
      </c>
    </row>
    <row r="39" spans="1:9" ht="12.75">
      <c r="A39" s="155" t="s">
        <v>291</v>
      </c>
      <c r="B39" s="203" t="s">
        <v>165</v>
      </c>
      <c r="C39" s="203"/>
      <c r="D39" s="203"/>
      <c r="E39" s="203"/>
      <c r="F39" s="203"/>
      <c r="G39" s="203"/>
      <c r="H39" s="111" t="str">
        <f>HLOOKUP($C$5,'feuille de calcul'!$A$1:$AJ$44,30,FALSE)</f>
        <v>-</v>
      </c>
      <c r="I39" s="159">
        <f>'Langage (2)'!C3</f>
        <v>0</v>
      </c>
    </row>
    <row r="40" spans="1:9" ht="12.75">
      <c r="A40" s="155" t="s">
        <v>295</v>
      </c>
      <c r="B40" s="203" t="s">
        <v>170</v>
      </c>
      <c r="C40" s="203"/>
      <c r="D40" s="203"/>
      <c r="E40" s="203"/>
      <c r="F40" s="203"/>
      <c r="G40" s="203"/>
      <c r="H40" s="111" t="str">
        <f>HLOOKUP($C$5,'feuille de calcul'!$A$1:$AJ$44,31,FALSE)</f>
        <v>-</v>
      </c>
      <c r="I40" s="159">
        <f>'Langage (2)'!H3</f>
        <v>0</v>
      </c>
    </row>
    <row r="41" spans="1:9" ht="12.75">
      <c r="A41" s="155" t="s">
        <v>293</v>
      </c>
      <c r="B41" s="213" t="s">
        <v>306</v>
      </c>
      <c r="C41" s="213"/>
      <c r="D41" s="213"/>
      <c r="E41" s="213"/>
      <c r="F41" s="213"/>
      <c r="G41" s="213"/>
      <c r="H41" s="111" t="str">
        <f>HLOOKUP($C$5,'feuille de calcul'!$A$1:$AJ$44,32,FALSE)</f>
        <v>-</v>
      </c>
      <c r="I41" s="159">
        <f>'Langage (2)'!W3</f>
        <v>0</v>
      </c>
    </row>
    <row r="42" spans="1:9" ht="12.75">
      <c r="A42" s="155" t="s">
        <v>294</v>
      </c>
      <c r="B42" s="213" t="s">
        <v>306</v>
      </c>
      <c r="C42" s="213"/>
      <c r="D42" s="213"/>
      <c r="E42" s="213"/>
      <c r="F42" s="213"/>
      <c r="G42" s="213"/>
      <c r="H42" s="111" t="str">
        <f>HLOOKUP($C$5,'feuille de calcul'!$A$1:$AJ$44,33,FALSE)</f>
        <v>-</v>
      </c>
      <c r="I42" s="159">
        <f>'Langage (2)'!AB3</f>
        <v>0</v>
      </c>
    </row>
    <row r="43" spans="1:9" ht="12.75">
      <c r="A43" s="204" t="s">
        <v>260</v>
      </c>
      <c r="B43" s="204"/>
      <c r="C43" s="204"/>
      <c r="D43" s="204"/>
      <c r="E43" s="204"/>
      <c r="F43" s="204"/>
      <c r="G43" s="204"/>
      <c r="H43" s="111"/>
      <c r="I43" s="159"/>
    </row>
    <row r="44" spans="1:9" ht="12.75">
      <c r="A44" s="154" t="s">
        <v>299</v>
      </c>
      <c r="B44" s="203" t="s">
        <v>296</v>
      </c>
      <c r="C44" s="203"/>
      <c r="D44" s="203"/>
      <c r="E44" s="203"/>
      <c r="F44" s="203"/>
      <c r="G44" s="203"/>
      <c r="H44" s="111" t="str">
        <f>HLOOKUP($C$5,'feuille de calcul'!$A$1:$AJ$44,35,FALSE)</f>
        <v>-</v>
      </c>
      <c r="I44" s="159">
        <f>Lexique!C3</f>
        <v>0</v>
      </c>
    </row>
    <row r="45" spans="1:9" ht="12.75">
      <c r="A45" s="154" t="s">
        <v>297</v>
      </c>
      <c r="B45" s="203" t="s">
        <v>203</v>
      </c>
      <c r="C45" s="203"/>
      <c r="D45" s="203"/>
      <c r="E45" s="203"/>
      <c r="F45" s="203"/>
      <c r="G45" s="203"/>
      <c r="H45" s="111" t="str">
        <f>HLOOKUP($C$5,'feuille de calcul'!$A$1:$AJ$44,36,FALSE)</f>
        <v>-</v>
      </c>
      <c r="I45" s="159">
        <f>Lexique!J3</f>
        <v>0</v>
      </c>
    </row>
    <row r="46" spans="1:9" ht="12.75">
      <c r="A46" s="154" t="s">
        <v>298</v>
      </c>
      <c r="B46" s="203" t="s">
        <v>220</v>
      </c>
      <c r="C46" s="203"/>
      <c r="D46" s="203"/>
      <c r="E46" s="203"/>
      <c r="F46" s="203"/>
      <c r="G46" s="203"/>
      <c r="H46" s="111" t="str">
        <f>HLOOKUP($C$5,'feuille de calcul'!$A$1:$AJ$44,37,FALSE)</f>
        <v>-</v>
      </c>
      <c r="I46" s="159">
        <f>Lexique!AC3</f>
        <v>0</v>
      </c>
    </row>
    <row r="47" spans="1:9" ht="12.75">
      <c r="A47" s="204" t="s">
        <v>261</v>
      </c>
      <c r="B47" s="204"/>
      <c r="C47" s="204"/>
      <c r="D47" s="204"/>
      <c r="E47" s="204"/>
      <c r="F47" s="204"/>
      <c r="G47" s="204"/>
      <c r="H47" s="111"/>
      <c r="I47" s="159"/>
    </row>
    <row r="48" spans="1:9" ht="12.75">
      <c r="A48" s="154" t="s">
        <v>300</v>
      </c>
      <c r="B48" s="216" t="s">
        <v>222</v>
      </c>
      <c r="C48" s="216"/>
      <c r="D48" s="216"/>
      <c r="E48" s="216"/>
      <c r="F48" s="216"/>
      <c r="G48" s="216"/>
      <c r="H48" s="111" t="str">
        <f>HLOOKUP($C$5,'feuille de calcul'!$A$1:$AJ$44,39,FALSE)</f>
        <v>-</v>
      </c>
      <c r="I48" s="159">
        <f>Phonologie!C3</f>
        <v>0</v>
      </c>
    </row>
    <row r="49" spans="1:9" ht="12.75">
      <c r="A49" s="154" t="s">
        <v>303</v>
      </c>
      <c r="B49" s="203" t="s">
        <v>226</v>
      </c>
      <c r="C49" s="203"/>
      <c r="D49" s="203"/>
      <c r="E49" s="203"/>
      <c r="F49" s="203"/>
      <c r="G49" s="203"/>
      <c r="H49" s="111" t="str">
        <f>HLOOKUP($C$5,'feuille de calcul'!$A$1:$AJ$44,40,FALSE)</f>
        <v>-</v>
      </c>
      <c r="I49" s="159">
        <f>Phonologie!G3</f>
        <v>0</v>
      </c>
    </row>
    <row r="50" spans="1:9" ht="12.75">
      <c r="A50" s="155" t="s">
        <v>305</v>
      </c>
      <c r="B50" s="203" t="s">
        <v>230</v>
      </c>
      <c r="C50" s="203"/>
      <c r="D50" s="203"/>
      <c r="E50" s="203"/>
      <c r="F50" s="203"/>
      <c r="G50" s="203"/>
      <c r="H50" s="111" t="str">
        <f>HLOOKUP($C$5,'feuille de calcul'!$A$1:$AJ$44,41,FALSE)</f>
        <v>-</v>
      </c>
      <c r="I50" s="159">
        <f>Phonologie!K3</f>
        <v>0</v>
      </c>
    </row>
    <row r="51" spans="1:9" ht="12.75">
      <c r="A51" s="154" t="s">
        <v>301</v>
      </c>
      <c r="B51" s="216" t="s">
        <v>222</v>
      </c>
      <c r="C51" s="216"/>
      <c r="D51" s="216"/>
      <c r="E51" s="216"/>
      <c r="F51" s="216"/>
      <c r="G51" s="216"/>
      <c r="H51" s="111" t="str">
        <f>HLOOKUP($C$5,'feuille de calcul'!$A$1:$AJ$44,42,FALSE)</f>
        <v>-</v>
      </c>
      <c r="I51" s="159">
        <f>Phonologie!T3</f>
        <v>0</v>
      </c>
    </row>
    <row r="52" spans="1:9" ht="12.75">
      <c r="A52" s="154" t="s">
        <v>302</v>
      </c>
      <c r="B52" s="203" t="s">
        <v>243</v>
      </c>
      <c r="C52" s="203"/>
      <c r="D52" s="203"/>
      <c r="E52" s="203"/>
      <c r="F52" s="203"/>
      <c r="G52" s="203"/>
      <c r="H52" s="111" t="str">
        <f>HLOOKUP($C$5,'feuille de calcul'!$A$1:$AJ$44,43,FALSE)</f>
        <v>-</v>
      </c>
      <c r="I52" s="159">
        <f>Phonologie!Y3</f>
        <v>0</v>
      </c>
    </row>
    <row r="53" spans="1:9" ht="12.75">
      <c r="A53" s="155" t="s">
        <v>304</v>
      </c>
      <c r="B53" s="203" t="s">
        <v>226</v>
      </c>
      <c r="C53" s="203"/>
      <c r="D53" s="203"/>
      <c r="E53" s="203"/>
      <c r="F53" s="203"/>
      <c r="G53" s="203"/>
      <c r="H53" s="111" t="str">
        <f>HLOOKUP($C$5,'feuille de calcul'!$A$1:$AJ$44,44,FALSE)</f>
        <v>-</v>
      </c>
      <c r="I53" s="159">
        <f>Phonologie!AE3</f>
        <v>0</v>
      </c>
    </row>
    <row r="54" spans="1:9" ht="12.75">
      <c r="A54" s="214" t="s">
        <v>313</v>
      </c>
      <c r="B54" s="214"/>
      <c r="C54" s="214"/>
      <c r="D54" s="214"/>
      <c r="E54" s="214"/>
      <c r="F54" s="214"/>
      <c r="G54" s="214"/>
      <c r="H54" s="214"/>
      <c r="I54" s="214"/>
    </row>
    <row r="55" spans="1:9" ht="12.75">
      <c r="A55" s="215"/>
      <c r="B55" s="215"/>
      <c r="C55" s="215"/>
      <c r="D55" s="215"/>
      <c r="E55" s="215"/>
      <c r="F55" s="215"/>
      <c r="G55" s="215"/>
      <c r="H55" s="215"/>
      <c r="I55" s="215"/>
    </row>
    <row r="56" spans="1:9" ht="12.75">
      <c r="A56" s="215"/>
      <c r="B56" s="215"/>
      <c r="C56" s="215"/>
      <c r="D56" s="215"/>
      <c r="E56" s="215"/>
      <c r="F56" s="215"/>
      <c r="G56" s="215"/>
      <c r="H56" s="215"/>
      <c r="I56" s="215"/>
    </row>
  </sheetData>
  <mergeCells count="50">
    <mergeCell ref="A54:I56"/>
    <mergeCell ref="A47:G47"/>
    <mergeCell ref="B48:G48"/>
    <mergeCell ref="B53:G53"/>
    <mergeCell ref="B49:G49"/>
    <mergeCell ref="B50:G50"/>
    <mergeCell ref="B51:G51"/>
    <mergeCell ref="B52:G52"/>
    <mergeCell ref="A43:G43"/>
    <mergeCell ref="B44:G44"/>
    <mergeCell ref="B45:G45"/>
    <mergeCell ref="B46:G46"/>
    <mergeCell ref="B39:G39"/>
    <mergeCell ref="B40:G40"/>
    <mergeCell ref="B41:G41"/>
    <mergeCell ref="B42:G42"/>
    <mergeCell ref="A35:G35"/>
    <mergeCell ref="B36:G36"/>
    <mergeCell ref="B37:G37"/>
    <mergeCell ref="B38:G38"/>
    <mergeCell ref="A31:G31"/>
    <mergeCell ref="B32:G32"/>
    <mergeCell ref="B33:G33"/>
    <mergeCell ref="B34:G34"/>
    <mergeCell ref="B27:G27"/>
    <mergeCell ref="B28:G28"/>
    <mergeCell ref="B29:G29"/>
    <mergeCell ref="B30:G30"/>
    <mergeCell ref="A23:G23"/>
    <mergeCell ref="B24:G24"/>
    <mergeCell ref="B25:G25"/>
    <mergeCell ref="A26:G26"/>
    <mergeCell ref="A19:G19"/>
    <mergeCell ref="B20:G20"/>
    <mergeCell ref="B21:G21"/>
    <mergeCell ref="B22:G22"/>
    <mergeCell ref="B15:G15"/>
    <mergeCell ref="B16:G16"/>
    <mergeCell ref="B17:G17"/>
    <mergeCell ref="B18:G18"/>
    <mergeCell ref="B3:H4"/>
    <mergeCell ref="C1:G2"/>
    <mergeCell ref="B13:G13"/>
    <mergeCell ref="B14:G14"/>
    <mergeCell ref="A10:G10"/>
    <mergeCell ref="B11:G11"/>
    <mergeCell ref="A12:G12"/>
    <mergeCell ref="G6:I6"/>
    <mergeCell ref="H7:H9"/>
    <mergeCell ref="I7:I9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Rolland</dc:creator>
  <cp:keywords/>
  <dc:description/>
  <cp:lastModifiedBy>Pat</cp:lastModifiedBy>
  <cp:lastPrinted>2006-05-07T17:08:46Z</cp:lastPrinted>
  <dcterms:created xsi:type="dcterms:W3CDTF">2004-10-25T05:57:15Z</dcterms:created>
  <dcterms:modified xsi:type="dcterms:W3CDTF">2006-05-28T08:22:37Z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